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10" yWindow="600" windowWidth="17310" windowHeight="5990"/>
  </bookViews>
  <sheets>
    <sheet name="Wiek i płeć" sheetId="1" r:id="rId1"/>
    <sheet name="Wykształcenie" sheetId="2" r:id="rId2"/>
    <sheet name="Środek transportu" sheetId="3" r:id="rId3"/>
    <sheet name="Dzielnice" sheetId="4" r:id="rId4"/>
  </sheets>
  <calcPr calcId="125725"/>
  <extLst>
    <ext uri="GoogleSheetsCustomDataVersion1">
      <go:sheetsCustomData xmlns:go="http://customooxmlschemas.google.com/" r:id="rId8" roundtripDataSignature="AMtx7mhHYRS6eQHOjHSOItuvHSNMvGMruA=="/>
    </ext>
  </extLst>
</workbook>
</file>

<file path=xl/calcChain.xml><?xml version="1.0" encoding="utf-8"?>
<calcChain xmlns="http://schemas.openxmlformats.org/spreadsheetml/2006/main">
  <c r="A54" i="4"/>
  <c r="B51"/>
  <c r="D50"/>
  <c r="D49"/>
  <c r="D48"/>
  <c r="E48" s="1"/>
  <c r="D47"/>
  <c r="D46"/>
  <c r="D45"/>
  <c r="D44"/>
  <c r="E44" s="1"/>
  <c r="D43"/>
  <c r="D42"/>
  <c r="D41"/>
  <c r="D40"/>
  <c r="E40" s="1"/>
  <c r="D39"/>
  <c r="D38"/>
  <c r="D37"/>
  <c r="D36"/>
  <c r="E36" s="1"/>
  <c r="D35"/>
  <c r="D34"/>
  <c r="D33"/>
  <c r="D32"/>
  <c r="E32" s="1"/>
  <c r="D31"/>
  <c r="D30"/>
  <c r="D29"/>
  <c r="D28"/>
  <c r="E28" s="1"/>
  <c r="D27"/>
  <c r="D26"/>
  <c r="D25"/>
  <c r="D24"/>
  <c r="E24" s="1"/>
  <c r="D23"/>
  <c r="D22"/>
  <c r="D21"/>
  <c r="D20"/>
  <c r="E20" s="1"/>
  <c r="D19"/>
  <c r="D18"/>
  <c r="D17"/>
  <c r="D16"/>
  <c r="E16" s="1"/>
  <c r="D15"/>
  <c r="D14"/>
  <c r="D13"/>
  <c r="D12"/>
  <c r="E12" s="1"/>
  <c r="D11"/>
  <c r="D10"/>
  <c r="D9"/>
  <c r="D8"/>
  <c r="D7"/>
  <c r="D6"/>
  <c r="D5"/>
  <c r="D4"/>
  <c r="D3"/>
  <c r="D51" s="1"/>
  <c r="D8" i="3"/>
  <c r="B8"/>
  <c r="C8" s="1"/>
  <c r="D7"/>
  <c r="C7"/>
  <c r="E6"/>
  <c r="E8" s="1"/>
  <c r="D6"/>
  <c r="C6"/>
  <c r="F5"/>
  <c r="E5"/>
  <c r="G5" s="1"/>
  <c r="D5"/>
  <c r="C5"/>
  <c r="G4"/>
  <c r="F4"/>
  <c r="E4"/>
  <c r="D4"/>
  <c r="C4"/>
  <c r="G3"/>
  <c r="E3"/>
  <c r="F3" s="1"/>
  <c r="D3"/>
  <c r="C3"/>
  <c r="E4" i="2"/>
  <c r="C4"/>
  <c r="D4" s="1"/>
  <c r="D2"/>
  <c r="C2"/>
  <c r="E2" s="1"/>
  <c r="B2"/>
  <c r="C3" s="1"/>
  <c r="F11" i="1"/>
  <c r="E11"/>
  <c r="F10"/>
  <c r="E10"/>
  <c r="D9"/>
  <c r="E9" s="1"/>
  <c r="F8"/>
  <c r="D8"/>
  <c r="E8" s="1"/>
  <c r="F7"/>
  <c r="E7"/>
  <c r="D7"/>
  <c r="E6"/>
  <c r="D6"/>
  <c r="F6" s="1"/>
  <c r="D5"/>
  <c r="E5" s="1"/>
  <c r="E4"/>
  <c r="D4"/>
  <c r="F4" s="1"/>
  <c r="F3"/>
  <c r="E3"/>
  <c r="I4" s="1"/>
  <c r="D3"/>
  <c r="E2"/>
  <c r="E12" s="1"/>
  <c r="D2"/>
  <c r="F12" i="4" l="1"/>
  <c r="F20"/>
  <c r="F28"/>
  <c r="F32"/>
  <c r="F36"/>
  <c r="F44"/>
  <c r="F48"/>
  <c r="E8"/>
  <c r="E7"/>
  <c r="E6"/>
  <c r="E5"/>
  <c r="E4"/>
  <c r="E3"/>
  <c r="E9"/>
  <c r="E3" i="2"/>
  <c r="D3"/>
  <c r="C5"/>
  <c r="F8" i="3"/>
  <c r="G8"/>
  <c r="E11" i="4"/>
  <c r="E15"/>
  <c r="E23"/>
  <c r="E31"/>
  <c r="E35"/>
  <c r="E39"/>
  <c r="E43"/>
  <c r="E10"/>
  <c r="E14"/>
  <c r="E18"/>
  <c r="E22"/>
  <c r="E26"/>
  <c r="E30"/>
  <c r="E34"/>
  <c r="E38"/>
  <c r="E42"/>
  <c r="E46"/>
  <c r="E50"/>
  <c r="F16"/>
  <c r="F24"/>
  <c r="F40"/>
  <c r="D5" i="2"/>
  <c r="E5"/>
  <c r="E19" i="4"/>
  <c r="E27"/>
  <c r="E47"/>
  <c r="E13"/>
  <c r="E17"/>
  <c r="E21"/>
  <c r="E25"/>
  <c r="E29"/>
  <c r="E33"/>
  <c r="E37"/>
  <c r="E41"/>
  <c r="E45"/>
  <c r="E49"/>
  <c r="I3" i="1"/>
  <c r="F5"/>
  <c r="F9"/>
  <c r="G6" i="3"/>
  <c r="D12" i="1"/>
  <c r="F2"/>
  <c r="F6" i="3"/>
  <c r="G32" i="4" l="1"/>
  <c r="H32" s="1"/>
  <c r="F49"/>
  <c r="F33"/>
  <c r="F17"/>
  <c r="F19"/>
  <c r="F38"/>
  <c r="F22"/>
  <c r="F43"/>
  <c r="F23"/>
  <c r="F9"/>
  <c r="F6"/>
  <c r="F37"/>
  <c r="F21"/>
  <c r="F27"/>
  <c r="G40"/>
  <c r="H40" s="1"/>
  <c r="G16"/>
  <c r="H16" s="1"/>
  <c r="F42"/>
  <c r="F26"/>
  <c r="F10"/>
  <c r="F31"/>
  <c r="F5"/>
  <c r="G48"/>
  <c r="H48" s="1"/>
  <c r="G36"/>
  <c r="H36" s="1"/>
  <c r="G12"/>
  <c r="H12" s="1"/>
  <c r="G28"/>
  <c r="H28" s="1"/>
  <c r="F41"/>
  <c r="F25"/>
  <c r="F47"/>
  <c r="F46"/>
  <c r="F30"/>
  <c r="F14"/>
  <c r="F35"/>
  <c r="F11"/>
  <c r="F4"/>
  <c r="F8"/>
  <c r="F12" i="1"/>
  <c r="F45" i="4"/>
  <c r="F29"/>
  <c r="F13"/>
  <c r="G24"/>
  <c r="H24" s="1"/>
  <c r="F50"/>
  <c r="F34"/>
  <c r="F18"/>
  <c r="F39"/>
  <c r="F15"/>
  <c r="F3"/>
  <c r="E51"/>
  <c r="F7"/>
  <c r="H44"/>
  <c r="G44"/>
  <c r="G20"/>
  <c r="H20" s="1"/>
  <c r="H31" l="1"/>
  <c r="G31"/>
  <c r="H26"/>
  <c r="G26"/>
  <c r="G7"/>
  <c r="H7" s="1"/>
  <c r="H15"/>
  <c r="G15"/>
  <c r="H18"/>
  <c r="G18"/>
  <c r="H50"/>
  <c r="G50"/>
  <c r="H13"/>
  <c r="G13"/>
  <c r="H45"/>
  <c r="G45"/>
  <c r="H8"/>
  <c r="G8"/>
  <c r="G5"/>
  <c r="H5" s="1"/>
  <c r="G10"/>
  <c r="H10" s="1"/>
  <c r="H3"/>
  <c r="G3"/>
  <c r="F51"/>
  <c r="H11"/>
  <c r="G11"/>
  <c r="G14"/>
  <c r="H14" s="1"/>
  <c r="H46"/>
  <c r="G46"/>
  <c r="G25"/>
  <c r="H25" s="1"/>
  <c r="H42"/>
  <c r="G42"/>
  <c r="G21"/>
  <c r="H21" s="1"/>
  <c r="G6"/>
  <c r="H6" s="1"/>
  <c r="G23"/>
  <c r="H23" s="1"/>
  <c r="H22"/>
  <c r="G22"/>
  <c r="G19"/>
  <c r="H19" s="1"/>
  <c r="H33"/>
  <c r="G33"/>
  <c r="G29"/>
  <c r="H29" s="1"/>
  <c r="G4"/>
  <c r="H4" s="1"/>
  <c r="G39"/>
  <c r="H39" s="1"/>
  <c r="H34"/>
  <c r="G34"/>
  <c r="G35"/>
  <c r="H35" s="1"/>
  <c r="H30"/>
  <c r="G30"/>
  <c r="G47"/>
  <c r="H47" s="1"/>
  <c r="H41"/>
  <c r="G41"/>
  <c r="G27"/>
  <c r="H27" s="1"/>
  <c r="H37"/>
  <c r="G37"/>
  <c r="G9"/>
  <c r="H9"/>
  <c r="H43"/>
  <c r="G43"/>
  <c r="G38"/>
  <c r="H38" s="1"/>
  <c r="H17"/>
  <c r="G17"/>
  <c r="G49"/>
  <c r="H49" s="1"/>
  <c r="H51" l="1"/>
  <c r="C11"/>
  <c r="I20" l="1"/>
  <c r="I32"/>
  <c r="I44"/>
  <c r="I24"/>
  <c r="I12"/>
  <c r="I28"/>
  <c r="I36"/>
  <c r="I48"/>
  <c r="I16"/>
  <c r="I40"/>
  <c r="I4"/>
  <c r="I45"/>
  <c r="I13"/>
  <c r="I50"/>
  <c r="I18"/>
  <c r="I15"/>
  <c r="I3"/>
  <c r="I8"/>
  <c r="I39"/>
  <c r="I7"/>
  <c r="I49"/>
  <c r="I17"/>
  <c r="I38"/>
  <c r="I43"/>
  <c r="I9"/>
  <c r="I37"/>
  <c r="I27"/>
  <c r="I26"/>
  <c r="I31"/>
  <c r="I41"/>
  <c r="I47"/>
  <c r="I30"/>
  <c r="I35"/>
  <c r="I10"/>
  <c r="I5"/>
  <c r="I29"/>
  <c r="I34"/>
  <c r="I33"/>
  <c r="I19"/>
  <c r="I22"/>
  <c r="I23"/>
  <c r="I6"/>
  <c r="I21"/>
  <c r="I42"/>
  <c r="I25"/>
  <c r="I46"/>
  <c r="I14"/>
  <c r="I11"/>
  <c r="J23" l="1"/>
  <c r="K23" s="1"/>
  <c r="J35"/>
  <c r="K35" s="1"/>
  <c r="J9"/>
  <c r="K9" s="1"/>
  <c r="I51"/>
  <c r="J3"/>
  <c r="K3"/>
  <c r="J16"/>
  <c r="K16" s="1"/>
  <c r="J20"/>
  <c r="K20"/>
  <c r="J6"/>
  <c r="K6" s="1"/>
  <c r="J10"/>
  <c r="K10"/>
  <c r="J37"/>
  <c r="K37" s="1"/>
  <c r="J8"/>
  <c r="K8"/>
  <c r="J40"/>
  <c r="K40" s="1"/>
  <c r="J32"/>
  <c r="K32"/>
  <c r="J21"/>
  <c r="K21" s="1"/>
  <c r="J5"/>
  <c r="K5"/>
  <c r="J47"/>
  <c r="K47" s="1"/>
  <c r="J27"/>
  <c r="K27"/>
  <c r="J38"/>
  <c r="K38" s="1"/>
  <c r="J39"/>
  <c r="K39"/>
  <c r="J18"/>
  <c r="K18" s="1"/>
  <c r="J4"/>
  <c r="K4"/>
  <c r="J36"/>
  <c r="K36" s="1"/>
  <c r="J44"/>
  <c r="K44"/>
  <c r="J25"/>
  <c r="K25" s="1"/>
  <c r="J34"/>
  <c r="K34"/>
  <c r="J31"/>
  <c r="K31" s="1"/>
  <c r="J49"/>
  <c r="K49"/>
  <c r="J13"/>
  <c r="K13" s="1"/>
  <c r="J12"/>
  <c r="K12"/>
  <c r="J46"/>
  <c r="K46" s="1"/>
  <c r="J33"/>
  <c r="K33"/>
  <c r="J41"/>
  <c r="K41" s="1"/>
  <c r="J17"/>
  <c r="K17"/>
  <c r="J50"/>
  <c r="K50" s="1"/>
  <c r="J28"/>
  <c r="K28"/>
  <c r="J14"/>
  <c r="K14" s="1"/>
  <c r="J19"/>
  <c r="K19"/>
  <c r="J11"/>
  <c r="K11" s="1"/>
  <c r="J42"/>
  <c r="K42"/>
  <c r="J22"/>
  <c r="K22" s="1"/>
  <c r="J29"/>
  <c r="K29"/>
  <c r="J30"/>
  <c r="K30" s="1"/>
  <c r="J26"/>
  <c r="K26"/>
  <c r="J43"/>
  <c r="K43" s="1"/>
  <c r="J7"/>
  <c r="K7"/>
  <c r="J15"/>
  <c r="K15" s="1"/>
  <c r="J45"/>
  <c r="K45"/>
  <c r="J48"/>
  <c r="K48" s="1"/>
  <c r="J24"/>
  <c r="K24"/>
  <c r="K51" l="1"/>
</calcChain>
</file>

<file path=xl/sharedStrings.xml><?xml version="1.0" encoding="utf-8"?>
<sst xmlns="http://schemas.openxmlformats.org/spreadsheetml/2006/main" count="118" uniqueCount="93">
  <si>
    <t>Wiek (rocznikowo)</t>
  </si>
  <si>
    <t>Środek transportu</t>
  </si>
  <si>
    <t>Płeć</t>
  </si>
  <si>
    <t>Liczba mieszkańców</t>
  </si>
  <si>
    <t>Procent</t>
  </si>
  <si>
    <t>Dane z ankiety</t>
  </si>
  <si>
    <t>Grupa główna</t>
  </si>
  <si>
    <t>Grupa rezerwowa</t>
  </si>
  <si>
    <t>podstawowe, gimnazjalne, inne</t>
  </si>
  <si>
    <t>Dane bez kategorii "inne"</t>
  </si>
  <si>
    <t>K</t>
  </si>
  <si>
    <t>średnie, policealne, kolegium, zawodowe</t>
  </si>
  <si>
    <t>Samochód</t>
  </si>
  <si>
    <t>wyższe</t>
  </si>
  <si>
    <t>Razem:</t>
  </si>
  <si>
    <t>M</t>
  </si>
  <si>
    <t>Kobiety</t>
  </si>
  <si>
    <t>Zbiorowy</t>
  </si>
  <si>
    <t>Rower</t>
  </si>
  <si>
    <t>Mężczyźni</t>
  </si>
  <si>
    <t>Pieszo</t>
  </si>
  <si>
    <t>Inne</t>
  </si>
  <si>
    <t>-</t>
  </si>
  <si>
    <t>Razem</t>
  </si>
  <si>
    <t>18-</t>
  </si>
  <si>
    <t>Etap 1 (dla całkowitel liczby panelistów)</t>
  </si>
  <si>
    <t>Etap 2 (dla liczby panelistów na potrzeby obliczeń)</t>
  </si>
  <si>
    <t>Liczba osób zameldowanych</t>
  </si>
  <si>
    <t>Pierwiastek</t>
  </si>
  <si>
    <t>Dzielenie przez sumę pierwiastów</t>
  </si>
  <si>
    <t>Liczba panelistów z algorytmu</t>
  </si>
  <si>
    <t>Dodatkowo dla małych osiedli</t>
  </si>
  <si>
    <t>Liczba panelistów po dodaniu dla małych osiedli</t>
  </si>
  <si>
    <t>Ostateczna liczba panelistów</t>
  </si>
  <si>
    <t>Bieńkowice</t>
  </si>
  <si>
    <t>Biskupin - Sępolno - Dąbie - Bartoszowice</t>
  </si>
  <si>
    <t>Całkowita liczba panelistów</t>
  </si>
  <si>
    <t>Borek</t>
  </si>
  <si>
    <t>Brochów</t>
  </si>
  <si>
    <t>Gaj</t>
  </si>
  <si>
    <t>Do potęgi</t>
  </si>
  <si>
    <t>Gajowice</t>
  </si>
  <si>
    <t>Gądów - Popowice Płd.</t>
  </si>
  <si>
    <t>Grabiszyn - Grabiszynek</t>
  </si>
  <si>
    <t>Liczba panelistów na potrzeby obliczeń</t>
  </si>
  <si>
    <t>Huby</t>
  </si>
  <si>
    <t>Jagodno</t>
  </si>
  <si>
    <t>Jerzmanowo - Jarnołtów - Strachowice - Osiniec</t>
  </si>
  <si>
    <t>Karłowice - Różanka</t>
  </si>
  <si>
    <t>Klecina</t>
  </si>
  <si>
    <t>Kleczków</t>
  </si>
  <si>
    <t>Kowale</t>
  </si>
  <si>
    <t>Krzyki - Partynice</t>
  </si>
  <si>
    <t>Księże</t>
  </si>
  <si>
    <t>Kuźniki</t>
  </si>
  <si>
    <t>Leśnica</t>
  </si>
  <si>
    <t>Lipa Piotrowska</t>
  </si>
  <si>
    <t>Maślice</t>
  </si>
  <si>
    <t>Muchobór Mały</t>
  </si>
  <si>
    <t>Muchobór Wielki</t>
  </si>
  <si>
    <t>Nadodrze</t>
  </si>
  <si>
    <t>Nowy Dwór</t>
  </si>
  <si>
    <t>Ołbin</t>
  </si>
  <si>
    <t>Ołtaszyn</t>
  </si>
  <si>
    <t>Oporów</t>
  </si>
  <si>
    <t>Osobowice - Rędzin</t>
  </si>
  <si>
    <t>Pawłowice</t>
  </si>
  <si>
    <t>Pilczyce - Kozanów - Popowice Płn.</t>
  </si>
  <si>
    <t>Plac Grunwaldzki</t>
  </si>
  <si>
    <t>Polanowice - Poświętne - Ligota</t>
  </si>
  <si>
    <t>Powstańców Śląskich</t>
  </si>
  <si>
    <t>Pracze Odrzańskie</t>
  </si>
  <si>
    <t>Przedmieście Oławskie</t>
  </si>
  <si>
    <t>Przedmieście Świdnickie</t>
  </si>
  <si>
    <t>Psie Pole - Zawidawie</t>
  </si>
  <si>
    <t>Sołtysowice</t>
  </si>
  <si>
    <t>Stare Miasto</t>
  </si>
  <si>
    <t>Strachocin - Swojczyce - Wojnów</t>
  </si>
  <si>
    <t>Szczepin</t>
  </si>
  <si>
    <t>Świniary</t>
  </si>
  <si>
    <t>Tarnogaj</t>
  </si>
  <si>
    <t>Widawa</t>
  </si>
  <si>
    <t>Wojszyce</t>
  </si>
  <si>
    <t>Zacisze - Zalesie - Szczytniki</t>
  </si>
  <si>
    <t>Żerniki</t>
  </si>
  <si>
    <t>Osiedle</t>
  </si>
  <si>
    <t>65+</t>
  </si>
  <si>
    <t>Grupy wiekowe</t>
  </si>
  <si>
    <t>40-64</t>
  </si>
  <si>
    <t>40-65</t>
  </si>
  <si>
    <t>25-39</t>
  </si>
  <si>
    <t>25-40</t>
  </si>
  <si>
    <t>18-24</t>
  </si>
</sst>
</file>

<file path=xl/styles.xml><?xml version="1.0" encoding="utf-8"?>
<styleSheet xmlns="http://schemas.openxmlformats.org/spreadsheetml/2006/main">
  <fonts count="12">
    <font>
      <sz val="11"/>
      <color rgb="FF000000"/>
      <name val="Czcionka tekstu podstawowego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name val="Czcionka tekstu podstawowego"/>
    </font>
    <font>
      <sz val="11"/>
      <color theme="1"/>
      <name val="Calibri"/>
    </font>
    <font>
      <sz val="11"/>
      <color rgb="FF000000"/>
      <name val="Arial"/>
    </font>
    <font>
      <b/>
      <sz val="11"/>
      <color rgb="FF000000"/>
      <name val="Czcionka tekstu podstawowego"/>
    </font>
    <font>
      <b/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0" fontId="4" fillId="0" borderId="0" xfId="0" applyNumberFormat="1" applyFont="1"/>
    <xf numFmtId="0" fontId="4" fillId="0" borderId="0" xfId="0" applyFont="1" applyAlignment="1"/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center"/>
    </xf>
    <xf numFmtId="10" fontId="2" fillId="0" borderId="0" xfId="0" applyNumberFormat="1" applyFont="1"/>
    <xf numFmtId="3" fontId="2" fillId="0" borderId="0" xfId="0" applyNumberFormat="1" applyFont="1"/>
    <xf numFmtId="0" fontId="7" fillId="0" borderId="0" xfId="0" applyFont="1" applyAlignment="1">
      <alignment horizontal="center"/>
    </xf>
    <xf numFmtId="1" fontId="4" fillId="0" borderId="0" xfId="0" applyNumberFormat="1" applyFont="1" applyAlignment="1"/>
    <xf numFmtId="0" fontId="2" fillId="0" borderId="0" xfId="0" applyFont="1" applyAlignment="1"/>
    <xf numFmtId="10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9" fillId="0" borderId="0" xfId="0" applyFont="1"/>
    <xf numFmtId="0" fontId="4" fillId="0" borderId="0" xfId="0" applyFont="1"/>
    <xf numFmtId="0" fontId="1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J9" sqref="J9"/>
    </sheetView>
  </sheetViews>
  <sheetFormatPr defaultColWidth="12.6640625" defaultRowHeight="15" customHeight="1"/>
  <cols>
    <col min="1" max="1" width="10.6640625" customWidth="1"/>
    <col min="2" max="2" width="4.5" customWidth="1"/>
    <col min="3" max="3" width="10.9140625" customWidth="1"/>
    <col min="4" max="4" width="8.4140625" customWidth="1"/>
    <col min="5" max="5" width="6.5" customWidth="1"/>
    <col min="6" max="6" width="9.25" customWidth="1"/>
    <col min="7" max="7" width="11.9140625" customWidth="1"/>
    <col min="8" max="8" width="10.75" customWidth="1"/>
    <col min="9" max="26" width="7.6640625" customWidth="1"/>
  </cols>
  <sheetData>
    <row r="1" spans="1:26" ht="42" customHeight="1">
      <c r="A1" s="1" t="s">
        <v>87</v>
      </c>
      <c r="B1" s="1" t="s">
        <v>2</v>
      </c>
      <c r="C1" s="1" t="s">
        <v>3</v>
      </c>
      <c r="D1" s="2" t="s">
        <v>4</v>
      </c>
      <c r="E1" s="2" t="s">
        <v>6</v>
      </c>
      <c r="F1" s="2" t="s">
        <v>7</v>
      </c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3" t="s">
        <v>86</v>
      </c>
      <c r="B2" s="3" t="s">
        <v>10</v>
      </c>
      <c r="C2" s="7">
        <v>80358</v>
      </c>
      <c r="D2" s="8">
        <f t="shared" ref="D2:D9" si="0">C2/SUM(C$2:C$9)</f>
        <v>0.16649124842537957</v>
      </c>
      <c r="E2" s="10">
        <f t="shared" ref="E2:E11" si="1">D2*75</f>
        <v>12.486843631903469</v>
      </c>
      <c r="F2" s="10">
        <f t="shared" ref="F2:F11" si="2">D2*10</f>
        <v>1.6649124842537957</v>
      </c>
      <c r="G2" s="16"/>
    </row>
    <row r="3" spans="1:26" ht="13.5" customHeight="1">
      <c r="A3" s="3" t="s">
        <v>86</v>
      </c>
      <c r="B3" s="3" t="s">
        <v>15</v>
      </c>
      <c r="C3" s="7">
        <v>49026</v>
      </c>
      <c r="D3" s="8">
        <f t="shared" si="0"/>
        <v>0.10157544918119737</v>
      </c>
      <c r="E3" s="10">
        <f t="shared" si="1"/>
        <v>7.6181586885898032</v>
      </c>
      <c r="F3" s="10">
        <f t="shared" si="2"/>
        <v>1.0157544918119736</v>
      </c>
      <c r="G3" s="19"/>
      <c r="H3" s="15" t="s">
        <v>16</v>
      </c>
      <c r="I3" s="10">
        <f>SUM(E2,E4,E6,E8)</f>
        <v>41.308457783597433</v>
      </c>
    </row>
    <row r="4" spans="1:26" ht="13.5" customHeight="1">
      <c r="A4" s="3" t="s">
        <v>88</v>
      </c>
      <c r="B4" s="3" t="s">
        <v>10</v>
      </c>
      <c r="C4" s="7">
        <v>100717</v>
      </c>
      <c r="D4" s="8">
        <f t="shared" si="0"/>
        <v>0.20867242922495524</v>
      </c>
      <c r="E4" s="10">
        <f t="shared" si="1"/>
        <v>15.650432191871642</v>
      </c>
      <c r="F4" s="10">
        <f t="shared" si="2"/>
        <v>2.0867242922495524</v>
      </c>
      <c r="G4" s="16"/>
      <c r="H4" s="15" t="s">
        <v>19</v>
      </c>
      <c r="I4" s="10">
        <f>SUM(E3,E5,E7,E9)</f>
        <v>33.691542216402574</v>
      </c>
    </row>
    <row r="5" spans="1:26" ht="13.5" customHeight="1">
      <c r="A5" s="3" t="s">
        <v>89</v>
      </c>
      <c r="B5" s="3" t="s">
        <v>15</v>
      </c>
      <c r="C5" s="7">
        <v>88051</v>
      </c>
      <c r="D5" s="8">
        <f t="shared" si="0"/>
        <v>0.18243013657760393</v>
      </c>
      <c r="E5" s="10">
        <f t="shared" si="1"/>
        <v>13.682260243320295</v>
      </c>
      <c r="F5" s="10">
        <f t="shared" si="2"/>
        <v>1.8243013657760394</v>
      </c>
      <c r="G5" s="19"/>
    </row>
    <row r="6" spans="1:26" ht="13.5" customHeight="1">
      <c r="A6" s="3" t="s">
        <v>90</v>
      </c>
      <c r="B6" s="3" t="s">
        <v>10</v>
      </c>
      <c r="C6" s="7">
        <v>70484</v>
      </c>
      <c r="D6" s="8">
        <f t="shared" si="0"/>
        <v>0.14603361400251938</v>
      </c>
      <c r="E6" s="10">
        <f t="shared" si="1"/>
        <v>10.952521050188954</v>
      </c>
      <c r="F6" s="10">
        <f t="shared" si="2"/>
        <v>1.4603361400251937</v>
      </c>
      <c r="G6" s="16"/>
    </row>
    <row r="7" spans="1:26" ht="13.5" customHeight="1">
      <c r="A7" s="3" t="s">
        <v>91</v>
      </c>
      <c r="B7" s="3" t="s">
        <v>15</v>
      </c>
      <c r="C7" s="7">
        <v>65082</v>
      </c>
      <c r="D7" s="8">
        <f t="shared" si="0"/>
        <v>0.13484137771000465</v>
      </c>
      <c r="E7" s="10">
        <f t="shared" si="1"/>
        <v>10.113103328250348</v>
      </c>
      <c r="F7" s="10">
        <f t="shared" si="2"/>
        <v>1.3484137771000464</v>
      </c>
      <c r="G7" s="19"/>
    </row>
    <row r="8" spans="1:26" ht="13.5" customHeight="1">
      <c r="A8" s="3" t="s">
        <v>92</v>
      </c>
      <c r="B8" s="3" t="s">
        <v>10</v>
      </c>
      <c r="C8" s="7">
        <v>14278</v>
      </c>
      <c r="D8" s="8">
        <f t="shared" si="0"/>
        <v>2.9582145461778162E-2</v>
      </c>
      <c r="E8" s="10">
        <f t="shared" si="1"/>
        <v>2.2186609096333623</v>
      </c>
      <c r="F8" s="10">
        <f t="shared" si="2"/>
        <v>0.29582145461778164</v>
      </c>
      <c r="G8" s="16"/>
    </row>
    <row r="9" spans="1:26" ht="13.5" customHeight="1">
      <c r="A9" s="3" t="s">
        <v>92</v>
      </c>
      <c r="B9" s="3" t="s">
        <v>15</v>
      </c>
      <c r="C9" s="7">
        <v>14660</v>
      </c>
      <c r="D9" s="8">
        <f t="shared" si="0"/>
        <v>3.0373599416561693E-2</v>
      </c>
      <c r="E9" s="10">
        <f t="shared" si="1"/>
        <v>2.2780199562421268</v>
      </c>
      <c r="F9" s="10">
        <f t="shared" si="2"/>
        <v>0.30373599416561692</v>
      </c>
      <c r="G9" s="19"/>
    </row>
    <row r="10" spans="1:26" ht="13.5" customHeight="1">
      <c r="A10" s="3" t="s">
        <v>24</v>
      </c>
      <c r="B10" s="3" t="s">
        <v>10</v>
      </c>
      <c r="C10" s="7">
        <v>49985</v>
      </c>
      <c r="D10" s="8"/>
      <c r="E10" s="10">
        <f t="shared" si="1"/>
        <v>0</v>
      </c>
      <c r="F10" s="10">
        <f t="shared" si="2"/>
        <v>0</v>
      </c>
      <c r="G10" s="19"/>
    </row>
    <row r="11" spans="1:26" ht="13.5" customHeight="1">
      <c r="A11" s="3" t="s">
        <v>24</v>
      </c>
      <c r="B11" s="3" t="s">
        <v>15</v>
      </c>
      <c r="C11" s="7">
        <v>52589</v>
      </c>
      <c r="D11" s="8"/>
      <c r="E11" s="10">
        <f t="shared" si="1"/>
        <v>0</v>
      </c>
      <c r="F11" s="10">
        <f t="shared" si="2"/>
        <v>0</v>
      </c>
      <c r="G11" s="19"/>
    </row>
    <row r="12" spans="1:26" ht="13.5" customHeight="1">
      <c r="A12" s="15" t="s">
        <v>14</v>
      </c>
      <c r="B12" s="15"/>
      <c r="C12" s="15"/>
      <c r="D12" s="17">
        <f t="shared" ref="D12:F12" si="3">SUM(D2:D11)</f>
        <v>1</v>
      </c>
      <c r="E12" s="18">
        <f t="shared" si="3"/>
        <v>75</v>
      </c>
      <c r="F12" s="18">
        <f t="shared" si="3"/>
        <v>9.9999999999999982</v>
      </c>
      <c r="G12" s="19"/>
    </row>
    <row r="13" spans="1:26" ht="13.5" customHeight="1">
      <c r="G13" s="19"/>
    </row>
    <row r="14" spans="1:26" ht="13.5" customHeight="1">
      <c r="G14" s="19"/>
    </row>
    <row r="15" spans="1:26" ht="13.5" customHeight="1">
      <c r="G15" s="19"/>
    </row>
    <row r="16" spans="1:26" ht="13.5" customHeight="1">
      <c r="G16" s="19"/>
    </row>
    <row r="17" spans="7:7" ht="13.5" customHeight="1">
      <c r="G17" s="19"/>
    </row>
    <row r="18" spans="7:7" ht="13.5" customHeight="1">
      <c r="G18" s="19"/>
    </row>
    <row r="19" spans="7:7" ht="13.5" customHeight="1">
      <c r="G19" s="19"/>
    </row>
    <row r="20" spans="7:7" ht="13.5" customHeight="1">
      <c r="G20" s="19"/>
    </row>
    <row r="21" spans="7:7" ht="13.5" customHeight="1">
      <c r="G21" s="19"/>
    </row>
    <row r="22" spans="7:7" ht="13.5" customHeight="1">
      <c r="G22" s="19"/>
    </row>
    <row r="23" spans="7:7" ht="13.5" customHeight="1">
      <c r="G23" s="19"/>
    </row>
    <row r="24" spans="7:7" ht="13.5" customHeight="1">
      <c r="G24" s="19"/>
    </row>
    <row r="25" spans="7:7" ht="13.5" customHeight="1">
      <c r="G25" s="19"/>
    </row>
    <row r="26" spans="7:7" ht="13.5" customHeight="1">
      <c r="G26" s="19"/>
    </row>
    <row r="27" spans="7:7" ht="13.5" customHeight="1">
      <c r="G27" s="19"/>
    </row>
    <row r="28" spans="7:7" ht="13.5" customHeight="1">
      <c r="G28" s="19"/>
    </row>
    <row r="29" spans="7:7" ht="13.5" customHeight="1">
      <c r="G29" s="19"/>
    </row>
    <row r="30" spans="7:7" ht="13.5" customHeight="1">
      <c r="G30" s="19"/>
    </row>
    <row r="31" spans="7:7" ht="13.5" customHeight="1">
      <c r="G31" s="19"/>
    </row>
    <row r="32" spans="7:7" ht="13.5" customHeight="1">
      <c r="G32" s="19"/>
    </row>
    <row r="33" spans="7:7" ht="13.5" customHeight="1">
      <c r="G33" s="19"/>
    </row>
    <row r="34" spans="7:7" ht="13.5" customHeight="1">
      <c r="G34" s="19"/>
    </row>
    <row r="35" spans="7:7" ht="13.5" customHeight="1">
      <c r="G35" s="19"/>
    </row>
    <row r="36" spans="7:7" ht="13.5" customHeight="1">
      <c r="G36" s="19"/>
    </row>
    <row r="37" spans="7:7" ht="13.5" customHeight="1">
      <c r="G37" s="19"/>
    </row>
    <row r="38" spans="7:7" ht="13.5" customHeight="1">
      <c r="G38" s="19"/>
    </row>
    <row r="39" spans="7:7" ht="13.5" customHeight="1">
      <c r="G39" s="19"/>
    </row>
    <row r="40" spans="7:7" ht="13.5" customHeight="1">
      <c r="G40" s="19"/>
    </row>
    <row r="41" spans="7:7" ht="13.5" customHeight="1">
      <c r="G41" s="19"/>
    </row>
    <row r="42" spans="7:7" ht="13.5" customHeight="1">
      <c r="G42" s="19"/>
    </row>
    <row r="43" spans="7:7" ht="13.5" customHeight="1">
      <c r="G43" s="19"/>
    </row>
    <row r="44" spans="7:7" ht="13.5" customHeight="1">
      <c r="G44" s="19"/>
    </row>
    <row r="45" spans="7:7" ht="13.5" customHeight="1">
      <c r="G45" s="19"/>
    </row>
    <row r="46" spans="7:7" ht="13.5" customHeight="1">
      <c r="G46" s="19"/>
    </row>
    <row r="47" spans="7:7" ht="13.5" customHeight="1">
      <c r="G47" s="19"/>
    </row>
    <row r="48" spans="7:7" ht="13.5" customHeight="1">
      <c r="G48" s="19"/>
    </row>
    <row r="49" spans="7:7" ht="13.5" customHeight="1">
      <c r="G49" s="19"/>
    </row>
    <row r="50" spans="7:7" ht="13.5" customHeight="1">
      <c r="G50" s="19"/>
    </row>
    <row r="51" spans="7:7" ht="13.5" customHeight="1">
      <c r="G51" s="19"/>
    </row>
    <row r="52" spans="7:7" ht="13.5" customHeight="1">
      <c r="G52" s="19"/>
    </row>
    <row r="53" spans="7:7" ht="13.5" customHeight="1">
      <c r="G53" s="19"/>
    </row>
    <row r="54" spans="7:7" ht="13.5" customHeight="1">
      <c r="G54" s="19"/>
    </row>
    <row r="55" spans="7:7" ht="13.5" customHeight="1">
      <c r="G55" s="19"/>
    </row>
    <row r="56" spans="7:7" ht="13.5" customHeight="1">
      <c r="G56" s="19"/>
    </row>
    <row r="57" spans="7:7" ht="13.5" customHeight="1">
      <c r="G57" s="19"/>
    </row>
    <row r="58" spans="7:7" ht="13.5" customHeight="1">
      <c r="G58" s="19"/>
    </row>
    <row r="59" spans="7:7" ht="13.5" customHeight="1">
      <c r="G59" s="19"/>
    </row>
    <row r="60" spans="7:7" ht="13.5" customHeight="1">
      <c r="G60" s="19"/>
    </row>
    <row r="61" spans="7:7" ht="13.5" customHeight="1">
      <c r="G61" s="19"/>
    </row>
    <row r="62" spans="7:7" ht="13.5" customHeight="1">
      <c r="G62" s="19"/>
    </row>
    <row r="63" spans="7:7" ht="13.5" customHeight="1">
      <c r="G63" s="19"/>
    </row>
    <row r="64" spans="7:7" ht="13.5" customHeight="1">
      <c r="G64" s="19"/>
    </row>
    <row r="65" spans="7:7" ht="13.5" customHeight="1">
      <c r="G65" s="19"/>
    </row>
    <row r="66" spans="7:7" ht="13.5" customHeight="1">
      <c r="G66" s="19"/>
    </row>
    <row r="67" spans="7:7" ht="13.5" customHeight="1">
      <c r="G67" s="19"/>
    </row>
    <row r="68" spans="7:7" ht="13.5" customHeight="1">
      <c r="G68" s="19"/>
    </row>
    <row r="69" spans="7:7" ht="13.5" customHeight="1">
      <c r="G69" s="19"/>
    </row>
    <row r="70" spans="7:7" ht="13.5" customHeight="1">
      <c r="G70" s="19"/>
    </row>
    <row r="71" spans="7:7" ht="13.5" customHeight="1">
      <c r="G71" s="19"/>
    </row>
    <row r="72" spans="7:7" ht="13.5" customHeight="1">
      <c r="G72" s="19"/>
    </row>
    <row r="73" spans="7:7" ht="13.5" customHeight="1">
      <c r="G73" s="19"/>
    </row>
    <row r="74" spans="7:7" ht="13.5" customHeight="1">
      <c r="G74" s="19"/>
    </row>
    <row r="75" spans="7:7" ht="13.5" customHeight="1">
      <c r="G75" s="19"/>
    </row>
    <row r="76" spans="7:7" ht="13.5" customHeight="1">
      <c r="G76" s="19"/>
    </row>
    <row r="77" spans="7:7" ht="13.5" customHeight="1">
      <c r="G77" s="19"/>
    </row>
    <row r="78" spans="7:7" ht="13.5" customHeight="1">
      <c r="G78" s="19"/>
    </row>
    <row r="79" spans="7:7" ht="13.5" customHeight="1">
      <c r="G79" s="19"/>
    </row>
    <row r="80" spans="7:7" ht="13.5" customHeight="1">
      <c r="G80" s="19"/>
    </row>
    <row r="81" spans="7:7" ht="13.5" customHeight="1">
      <c r="G81" s="19"/>
    </row>
    <row r="82" spans="7:7" ht="13.5" customHeight="1">
      <c r="G82" s="19"/>
    </row>
    <row r="83" spans="7:7" ht="13.5" customHeight="1">
      <c r="G83" s="19"/>
    </row>
    <row r="84" spans="7:7" ht="13.5" customHeight="1">
      <c r="G84" s="19"/>
    </row>
    <row r="85" spans="7:7" ht="13.5" customHeight="1">
      <c r="G85" s="19"/>
    </row>
    <row r="86" spans="7:7" ht="13.5" customHeight="1">
      <c r="G86" s="19"/>
    </row>
    <row r="87" spans="7:7" ht="13.5" customHeight="1">
      <c r="G87" s="19"/>
    </row>
    <row r="88" spans="7:7" ht="13.5" customHeight="1">
      <c r="G88" s="19"/>
    </row>
    <row r="89" spans="7:7" ht="13.5" customHeight="1">
      <c r="G89" s="19"/>
    </row>
    <row r="90" spans="7:7" ht="13.5" customHeight="1">
      <c r="G90" s="19"/>
    </row>
    <row r="91" spans="7:7" ht="13.5" customHeight="1">
      <c r="G91" s="19"/>
    </row>
    <row r="92" spans="7:7" ht="13.5" customHeight="1">
      <c r="G92" s="19"/>
    </row>
    <row r="93" spans="7:7" ht="13.5" customHeight="1">
      <c r="G93" s="19"/>
    </row>
    <row r="94" spans="7:7" ht="13.5" customHeight="1">
      <c r="G94" s="19"/>
    </row>
    <row r="95" spans="7:7" ht="13.5" customHeight="1">
      <c r="G95" s="19"/>
    </row>
    <row r="96" spans="7:7" ht="13.5" customHeight="1">
      <c r="G96" s="19"/>
    </row>
    <row r="97" spans="7:7" ht="13.5" customHeight="1">
      <c r="G97" s="19"/>
    </row>
    <row r="98" spans="7:7" ht="13.5" customHeight="1">
      <c r="G98" s="19"/>
    </row>
    <row r="99" spans="7:7" ht="13.5" customHeight="1">
      <c r="G99" s="19"/>
    </row>
    <row r="100" spans="7:7" ht="13.5" customHeight="1">
      <c r="G100" s="19"/>
    </row>
    <row r="101" spans="7:7" ht="13.5" customHeight="1">
      <c r="G101" s="19"/>
    </row>
    <row r="102" spans="7:7" ht="13.5" customHeight="1">
      <c r="G102" s="19"/>
    </row>
    <row r="103" spans="7:7" ht="13.5" customHeight="1">
      <c r="G103" s="19"/>
    </row>
    <row r="104" spans="7:7" ht="13.5" customHeight="1">
      <c r="G104" s="19"/>
    </row>
    <row r="105" spans="7:7" ht="13.5" customHeight="1">
      <c r="G105" s="19"/>
    </row>
    <row r="106" spans="7:7" ht="13.5" customHeight="1">
      <c r="G106" s="19"/>
    </row>
    <row r="107" spans="7:7" ht="13.5" customHeight="1">
      <c r="G107" s="19"/>
    </row>
    <row r="108" spans="7:7" ht="13.5" customHeight="1">
      <c r="G108" s="19"/>
    </row>
    <row r="109" spans="7:7" ht="13.5" customHeight="1">
      <c r="G109" s="19"/>
    </row>
    <row r="110" spans="7:7" ht="13.5" customHeight="1">
      <c r="G110" s="19"/>
    </row>
    <row r="111" spans="7:7" ht="13.5" customHeight="1">
      <c r="G111" s="19"/>
    </row>
    <row r="112" spans="7:7" ht="13.5" customHeight="1">
      <c r="G112" s="19"/>
    </row>
    <row r="113" spans="7:7" ht="13.5" customHeight="1">
      <c r="G113" s="19"/>
    </row>
    <row r="114" spans="7:7" ht="13.5" customHeight="1">
      <c r="G114" s="19"/>
    </row>
    <row r="115" spans="7:7" ht="13.5" customHeight="1">
      <c r="G115" s="19"/>
    </row>
    <row r="116" spans="7:7" ht="13.5" customHeight="1">
      <c r="G116" s="19"/>
    </row>
    <row r="117" spans="7:7" ht="13.5" customHeight="1">
      <c r="G117" s="19"/>
    </row>
    <row r="118" spans="7:7" ht="13.5" customHeight="1">
      <c r="G118" s="19"/>
    </row>
    <row r="119" spans="7:7" ht="13.5" customHeight="1">
      <c r="G119" s="19"/>
    </row>
    <row r="120" spans="7:7" ht="13.5" customHeight="1">
      <c r="G120" s="19"/>
    </row>
    <row r="121" spans="7:7" ht="13.5" customHeight="1">
      <c r="G121" s="19"/>
    </row>
    <row r="122" spans="7:7" ht="13.5" customHeight="1">
      <c r="G122" s="19"/>
    </row>
    <row r="123" spans="7:7" ht="13.5" customHeight="1">
      <c r="G123" s="19"/>
    </row>
    <row r="124" spans="7:7" ht="13.5" customHeight="1">
      <c r="G124" s="19"/>
    </row>
    <row r="125" spans="7:7" ht="13.5" customHeight="1">
      <c r="G125" s="19"/>
    </row>
    <row r="126" spans="7:7" ht="13.5" customHeight="1">
      <c r="G126" s="19"/>
    </row>
    <row r="127" spans="7:7" ht="13.5" customHeight="1">
      <c r="G127" s="19"/>
    </row>
    <row r="128" spans="7:7" ht="13.5" customHeight="1">
      <c r="G128" s="19"/>
    </row>
    <row r="129" spans="7:7" ht="13.5" customHeight="1">
      <c r="G129" s="19"/>
    </row>
    <row r="130" spans="7:7" ht="13.5" customHeight="1">
      <c r="G130" s="19"/>
    </row>
    <row r="131" spans="7:7" ht="13.5" customHeight="1">
      <c r="G131" s="19"/>
    </row>
    <row r="132" spans="7:7" ht="13.5" customHeight="1">
      <c r="G132" s="19"/>
    </row>
    <row r="133" spans="7:7" ht="13.5" customHeight="1">
      <c r="G133" s="19"/>
    </row>
    <row r="134" spans="7:7" ht="13.5" customHeight="1">
      <c r="G134" s="19"/>
    </row>
    <row r="135" spans="7:7" ht="13.5" customHeight="1">
      <c r="G135" s="19"/>
    </row>
    <row r="136" spans="7:7" ht="13.5" customHeight="1">
      <c r="G136" s="19"/>
    </row>
    <row r="137" spans="7:7" ht="13.5" customHeight="1">
      <c r="G137" s="19"/>
    </row>
    <row r="138" spans="7:7" ht="13.5" customHeight="1">
      <c r="G138" s="19"/>
    </row>
    <row r="139" spans="7:7" ht="13.5" customHeight="1">
      <c r="G139" s="19"/>
    </row>
    <row r="140" spans="7:7" ht="13.5" customHeight="1">
      <c r="G140" s="19"/>
    </row>
    <row r="141" spans="7:7" ht="13.5" customHeight="1">
      <c r="G141" s="19"/>
    </row>
    <row r="142" spans="7:7" ht="13.5" customHeight="1">
      <c r="G142" s="19"/>
    </row>
    <row r="143" spans="7:7" ht="13.5" customHeight="1">
      <c r="G143" s="19"/>
    </row>
    <row r="144" spans="7:7" ht="13.5" customHeight="1">
      <c r="G144" s="19"/>
    </row>
    <row r="145" spans="7:7" ht="13.5" customHeight="1">
      <c r="G145" s="19"/>
    </row>
    <row r="146" spans="7:7" ht="13.5" customHeight="1">
      <c r="G146" s="19"/>
    </row>
    <row r="147" spans="7:7" ht="13.5" customHeight="1">
      <c r="G147" s="19"/>
    </row>
    <row r="148" spans="7:7" ht="13.5" customHeight="1">
      <c r="G148" s="19"/>
    </row>
    <row r="149" spans="7:7" ht="13.5" customHeight="1">
      <c r="G149" s="19"/>
    </row>
    <row r="150" spans="7:7" ht="13.5" customHeight="1">
      <c r="G150" s="19"/>
    </row>
    <row r="151" spans="7:7" ht="13.5" customHeight="1">
      <c r="G151" s="19"/>
    </row>
    <row r="152" spans="7:7" ht="13.5" customHeight="1">
      <c r="G152" s="19"/>
    </row>
    <row r="153" spans="7:7" ht="13.5" customHeight="1">
      <c r="G153" s="19"/>
    </row>
    <row r="154" spans="7:7" ht="13.5" customHeight="1">
      <c r="G154" s="19"/>
    </row>
    <row r="155" spans="7:7" ht="13.5" customHeight="1">
      <c r="G155" s="19"/>
    </row>
    <row r="156" spans="7:7" ht="13.5" customHeight="1">
      <c r="G156" s="19"/>
    </row>
    <row r="157" spans="7:7" ht="13.5" customHeight="1">
      <c r="G157" s="19"/>
    </row>
    <row r="158" spans="7:7" ht="13.5" customHeight="1">
      <c r="G158" s="19"/>
    </row>
    <row r="159" spans="7:7" ht="13.5" customHeight="1">
      <c r="G159" s="19"/>
    </row>
    <row r="160" spans="7:7" ht="13.5" customHeight="1">
      <c r="G160" s="19"/>
    </row>
    <row r="161" spans="7:7" ht="13.5" customHeight="1">
      <c r="G161" s="19"/>
    </row>
    <row r="162" spans="7:7" ht="13.5" customHeight="1">
      <c r="G162" s="19"/>
    </row>
    <row r="163" spans="7:7" ht="13.5" customHeight="1">
      <c r="G163" s="19"/>
    </row>
    <row r="164" spans="7:7" ht="13.5" customHeight="1">
      <c r="G164" s="19"/>
    </row>
    <row r="165" spans="7:7" ht="13.5" customHeight="1">
      <c r="G165" s="19"/>
    </row>
    <row r="166" spans="7:7" ht="13.5" customHeight="1">
      <c r="G166" s="19"/>
    </row>
    <row r="167" spans="7:7" ht="13.5" customHeight="1">
      <c r="G167" s="19"/>
    </row>
    <row r="168" spans="7:7" ht="13.5" customHeight="1">
      <c r="G168" s="19"/>
    </row>
    <row r="169" spans="7:7" ht="13.5" customHeight="1">
      <c r="G169" s="19"/>
    </row>
    <row r="170" spans="7:7" ht="13.5" customHeight="1">
      <c r="G170" s="19"/>
    </row>
    <row r="171" spans="7:7" ht="13.5" customHeight="1">
      <c r="G171" s="19"/>
    </row>
    <row r="172" spans="7:7" ht="13.5" customHeight="1">
      <c r="G172" s="19"/>
    </row>
    <row r="173" spans="7:7" ht="13.5" customHeight="1">
      <c r="G173" s="19"/>
    </row>
    <row r="174" spans="7:7" ht="13.5" customHeight="1">
      <c r="G174" s="19"/>
    </row>
    <row r="175" spans="7:7" ht="13.5" customHeight="1">
      <c r="G175" s="19"/>
    </row>
    <row r="176" spans="7:7" ht="13.5" customHeight="1">
      <c r="G176" s="19"/>
    </row>
    <row r="177" spans="7:7" ht="13.5" customHeight="1">
      <c r="G177" s="19"/>
    </row>
    <row r="178" spans="7:7" ht="13.5" customHeight="1">
      <c r="G178" s="19"/>
    </row>
    <row r="179" spans="7:7" ht="13.5" customHeight="1">
      <c r="G179" s="19"/>
    </row>
    <row r="180" spans="7:7" ht="13.5" customHeight="1">
      <c r="G180" s="19"/>
    </row>
    <row r="181" spans="7:7" ht="13.5" customHeight="1">
      <c r="G181" s="19"/>
    </row>
    <row r="182" spans="7:7" ht="13.5" customHeight="1">
      <c r="G182" s="19"/>
    </row>
    <row r="183" spans="7:7" ht="13.5" customHeight="1">
      <c r="G183" s="19"/>
    </row>
    <row r="184" spans="7:7" ht="13.5" customHeight="1">
      <c r="G184" s="19"/>
    </row>
    <row r="185" spans="7:7" ht="13.5" customHeight="1">
      <c r="G185" s="19"/>
    </row>
    <row r="186" spans="7:7" ht="13.5" customHeight="1">
      <c r="G186" s="19"/>
    </row>
    <row r="187" spans="7:7" ht="13.5" customHeight="1">
      <c r="G187" s="19"/>
    </row>
    <row r="188" spans="7:7" ht="13.5" customHeight="1">
      <c r="G188" s="19"/>
    </row>
    <row r="189" spans="7:7" ht="13.5" customHeight="1">
      <c r="G189" s="19"/>
    </row>
    <row r="190" spans="7:7" ht="13.5" customHeight="1">
      <c r="G190" s="19"/>
    </row>
    <row r="191" spans="7:7" ht="13.5" customHeight="1">
      <c r="G191" s="19"/>
    </row>
    <row r="192" spans="7:7" ht="13.5" customHeight="1">
      <c r="G192" s="19"/>
    </row>
    <row r="193" spans="7:7" ht="13.5" customHeight="1">
      <c r="G193" s="19"/>
    </row>
    <row r="194" spans="7:7" ht="13.5" customHeight="1">
      <c r="G194" s="19"/>
    </row>
    <row r="195" spans="7:7" ht="13.5" customHeight="1">
      <c r="G195" s="19"/>
    </row>
    <row r="196" spans="7:7" ht="13.5" customHeight="1">
      <c r="G196" s="19"/>
    </row>
    <row r="197" spans="7:7" ht="13.5" customHeight="1">
      <c r="G197" s="19"/>
    </row>
    <row r="198" spans="7:7" ht="13.5" customHeight="1">
      <c r="G198" s="19"/>
    </row>
    <row r="199" spans="7:7" ht="13.5" customHeight="1">
      <c r="G199" s="19"/>
    </row>
    <row r="200" spans="7:7" ht="13.5" customHeight="1">
      <c r="G200" s="19"/>
    </row>
    <row r="201" spans="7:7" ht="13.5" customHeight="1">
      <c r="G201" s="19"/>
    </row>
    <row r="202" spans="7:7" ht="13.5" customHeight="1">
      <c r="G202" s="19"/>
    </row>
    <row r="203" spans="7:7" ht="13.5" customHeight="1">
      <c r="G203" s="19"/>
    </row>
    <row r="204" spans="7:7" ht="13.5" customHeight="1">
      <c r="G204" s="19"/>
    </row>
    <row r="205" spans="7:7" ht="13.5" customHeight="1">
      <c r="G205" s="19"/>
    </row>
    <row r="206" spans="7:7" ht="13.5" customHeight="1">
      <c r="G206" s="19"/>
    </row>
    <row r="207" spans="7:7" ht="13.5" customHeight="1">
      <c r="G207" s="19"/>
    </row>
    <row r="208" spans="7:7" ht="13.5" customHeight="1">
      <c r="G208" s="19"/>
    </row>
    <row r="209" spans="7:7" ht="13.5" customHeight="1">
      <c r="G209" s="19"/>
    </row>
    <row r="210" spans="7:7" ht="13.5" customHeight="1">
      <c r="G210" s="19"/>
    </row>
    <row r="211" spans="7:7" ht="13.5" customHeight="1">
      <c r="G211" s="19"/>
    </row>
    <row r="212" spans="7:7" ht="13.5" customHeight="1">
      <c r="G212" s="19"/>
    </row>
    <row r="213" spans="7:7" ht="13.5" customHeight="1">
      <c r="G213" s="19"/>
    </row>
    <row r="214" spans="7:7" ht="13.5" customHeight="1">
      <c r="G214" s="19"/>
    </row>
    <row r="215" spans="7:7" ht="13.5" customHeight="1">
      <c r="G215" s="19"/>
    </row>
    <row r="216" spans="7:7" ht="13.5" customHeight="1">
      <c r="G216" s="19"/>
    </row>
    <row r="217" spans="7:7" ht="13.5" customHeight="1">
      <c r="G217" s="19"/>
    </row>
    <row r="218" spans="7:7" ht="13.5" customHeight="1">
      <c r="G218" s="19"/>
    </row>
    <row r="219" spans="7:7" ht="13.5" customHeight="1">
      <c r="G219" s="19"/>
    </row>
    <row r="220" spans="7:7" ht="13.5" customHeight="1">
      <c r="G220" s="19"/>
    </row>
    <row r="221" spans="7:7" ht="15.75" customHeight="1">
      <c r="G221" s="19"/>
    </row>
    <row r="222" spans="7:7" ht="15.75" customHeight="1">
      <c r="G222" s="19"/>
    </row>
    <row r="223" spans="7:7" ht="15.75" customHeight="1">
      <c r="G223" s="19"/>
    </row>
    <row r="224" spans="7:7" ht="15.75" customHeight="1">
      <c r="G224" s="19"/>
    </row>
    <row r="225" spans="7:7" ht="15.75" customHeight="1">
      <c r="G225" s="19"/>
    </row>
    <row r="226" spans="7:7" ht="15.75" customHeight="1">
      <c r="G226" s="19"/>
    </row>
    <row r="227" spans="7:7" ht="15.75" customHeight="1">
      <c r="G227" s="19"/>
    </row>
    <row r="228" spans="7:7" ht="15.75" customHeight="1">
      <c r="G228" s="19"/>
    </row>
    <row r="229" spans="7:7" ht="15.75" customHeight="1">
      <c r="G229" s="19"/>
    </row>
    <row r="230" spans="7:7" ht="15.75" customHeight="1">
      <c r="G230" s="19"/>
    </row>
    <row r="231" spans="7:7" ht="15.75" customHeight="1">
      <c r="G231" s="19"/>
    </row>
    <row r="232" spans="7:7" ht="15.75" customHeight="1">
      <c r="G232" s="19"/>
    </row>
    <row r="233" spans="7:7" ht="15.75" customHeight="1">
      <c r="G233" s="19"/>
    </row>
    <row r="234" spans="7:7" ht="15.75" customHeight="1">
      <c r="G234" s="19"/>
    </row>
    <row r="235" spans="7:7" ht="15.75" customHeight="1">
      <c r="G235" s="19"/>
    </row>
    <row r="236" spans="7:7" ht="15.75" customHeight="1">
      <c r="G236" s="19"/>
    </row>
    <row r="237" spans="7:7" ht="15.75" customHeight="1">
      <c r="G237" s="19"/>
    </row>
    <row r="238" spans="7:7" ht="15.75" customHeight="1">
      <c r="G238" s="19"/>
    </row>
    <row r="239" spans="7:7" ht="15.75" customHeight="1">
      <c r="G239" s="19"/>
    </row>
    <row r="240" spans="7:7" ht="15.75" customHeight="1">
      <c r="G240" s="19"/>
    </row>
    <row r="241" spans="7:7" ht="15.75" customHeight="1">
      <c r="G241" s="19"/>
    </row>
    <row r="242" spans="7:7" ht="15.75" customHeight="1">
      <c r="G242" s="19"/>
    </row>
    <row r="243" spans="7:7" ht="15.75" customHeight="1">
      <c r="G243" s="19"/>
    </row>
    <row r="244" spans="7:7" ht="15.75" customHeight="1">
      <c r="G244" s="19"/>
    </row>
    <row r="245" spans="7:7" ht="15.75" customHeight="1">
      <c r="G245" s="19"/>
    </row>
    <row r="246" spans="7:7" ht="15.75" customHeight="1">
      <c r="G246" s="19"/>
    </row>
    <row r="247" spans="7:7" ht="15.75" customHeight="1">
      <c r="G247" s="19"/>
    </row>
    <row r="248" spans="7:7" ht="15.75" customHeight="1">
      <c r="G248" s="19"/>
    </row>
    <row r="249" spans="7:7" ht="15.75" customHeight="1">
      <c r="G249" s="19"/>
    </row>
    <row r="250" spans="7:7" ht="15.75" customHeight="1">
      <c r="G250" s="19"/>
    </row>
    <row r="251" spans="7:7" ht="15.75" customHeight="1">
      <c r="G251" s="19"/>
    </row>
    <row r="252" spans="7:7" ht="15.75" customHeight="1">
      <c r="G252" s="19"/>
    </row>
    <row r="253" spans="7:7" ht="15.75" customHeight="1">
      <c r="G253" s="19"/>
    </row>
    <row r="254" spans="7:7" ht="15.75" customHeight="1">
      <c r="G254" s="19"/>
    </row>
    <row r="255" spans="7:7" ht="15.75" customHeight="1">
      <c r="G255" s="19"/>
    </row>
    <row r="256" spans="7:7" ht="15.75" customHeight="1">
      <c r="G256" s="19"/>
    </row>
    <row r="257" spans="7:7" ht="15.75" customHeight="1">
      <c r="G257" s="19"/>
    </row>
    <row r="258" spans="7:7" ht="15.75" customHeight="1">
      <c r="G258" s="19"/>
    </row>
    <row r="259" spans="7:7" ht="15.75" customHeight="1">
      <c r="G259" s="19"/>
    </row>
    <row r="260" spans="7:7" ht="15.75" customHeight="1">
      <c r="G260" s="19"/>
    </row>
    <row r="261" spans="7:7" ht="15.75" customHeight="1">
      <c r="G261" s="19"/>
    </row>
    <row r="262" spans="7:7" ht="15.75" customHeight="1">
      <c r="G262" s="19"/>
    </row>
    <row r="263" spans="7:7" ht="15.75" customHeight="1">
      <c r="G263" s="19"/>
    </row>
    <row r="264" spans="7:7" ht="15.75" customHeight="1">
      <c r="G264" s="19"/>
    </row>
    <row r="265" spans="7:7" ht="15.75" customHeight="1">
      <c r="G265" s="19"/>
    </row>
    <row r="266" spans="7:7" ht="15.75" customHeight="1">
      <c r="G266" s="19"/>
    </row>
    <row r="267" spans="7:7" ht="15.75" customHeight="1">
      <c r="G267" s="19"/>
    </row>
    <row r="268" spans="7:7" ht="15.75" customHeight="1">
      <c r="G268" s="19"/>
    </row>
    <row r="269" spans="7:7" ht="15.75" customHeight="1">
      <c r="G269" s="19"/>
    </row>
    <row r="270" spans="7:7" ht="15.75" customHeight="1">
      <c r="G270" s="19"/>
    </row>
    <row r="271" spans="7:7" ht="15.75" customHeight="1">
      <c r="G271" s="19"/>
    </row>
    <row r="272" spans="7:7" ht="15.75" customHeight="1">
      <c r="G272" s="19"/>
    </row>
    <row r="273" spans="7:7" ht="15.75" customHeight="1">
      <c r="G273" s="19"/>
    </row>
    <row r="274" spans="7:7" ht="15.75" customHeight="1">
      <c r="G274" s="19"/>
    </row>
    <row r="275" spans="7:7" ht="15.75" customHeight="1">
      <c r="G275" s="19"/>
    </row>
    <row r="276" spans="7:7" ht="15.75" customHeight="1">
      <c r="G276" s="19"/>
    </row>
    <row r="277" spans="7:7" ht="15.75" customHeight="1">
      <c r="G277" s="19"/>
    </row>
    <row r="278" spans="7:7" ht="15.75" customHeight="1">
      <c r="G278" s="19"/>
    </row>
    <row r="279" spans="7:7" ht="15.75" customHeight="1">
      <c r="G279" s="19"/>
    </row>
    <row r="280" spans="7:7" ht="15.75" customHeight="1">
      <c r="G280" s="19"/>
    </row>
    <row r="281" spans="7:7" ht="15.75" customHeight="1">
      <c r="G281" s="19"/>
    </row>
    <row r="282" spans="7:7" ht="15.75" customHeight="1">
      <c r="G282" s="19"/>
    </row>
    <row r="283" spans="7:7" ht="15.75" customHeight="1">
      <c r="G283" s="19"/>
    </row>
    <row r="284" spans="7:7" ht="15.75" customHeight="1">
      <c r="G284" s="19"/>
    </row>
    <row r="285" spans="7:7" ht="15.75" customHeight="1">
      <c r="G285" s="19"/>
    </row>
    <row r="286" spans="7:7" ht="15.75" customHeight="1">
      <c r="G286" s="19"/>
    </row>
    <row r="287" spans="7:7" ht="15.75" customHeight="1">
      <c r="G287" s="19"/>
    </row>
    <row r="288" spans="7:7" ht="15.75" customHeight="1">
      <c r="G288" s="19"/>
    </row>
    <row r="289" spans="7:7" ht="15.75" customHeight="1">
      <c r="G289" s="19"/>
    </row>
    <row r="290" spans="7:7" ht="15.75" customHeight="1">
      <c r="G290" s="19"/>
    </row>
    <row r="291" spans="7:7" ht="15.75" customHeight="1">
      <c r="G291" s="19"/>
    </row>
    <row r="292" spans="7:7" ht="15.75" customHeight="1">
      <c r="G292" s="19"/>
    </row>
    <row r="293" spans="7:7" ht="15.75" customHeight="1">
      <c r="G293" s="19"/>
    </row>
    <row r="294" spans="7:7" ht="15.75" customHeight="1">
      <c r="G294" s="19"/>
    </row>
    <row r="295" spans="7:7" ht="15.75" customHeight="1">
      <c r="G295" s="19"/>
    </row>
    <row r="296" spans="7:7" ht="15.75" customHeight="1">
      <c r="G296" s="19"/>
    </row>
    <row r="297" spans="7:7" ht="15.75" customHeight="1">
      <c r="G297" s="19"/>
    </row>
    <row r="298" spans="7:7" ht="15.75" customHeight="1">
      <c r="G298" s="19"/>
    </row>
    <row r="299" spans="7:7" ht="15.75" customHeight="1">
      <c r="G299" s="19"/>
    </row>
    <row r="300" spans="7:7" ht="15.75" customHeight="1">
      <c r="G300" s="19"/>
    </row>
    <row r="301" spans="7:7" ht="15.75" customHeight="1">
      <c r="G301" s="19"/>
    </row>
    <row r="302" spans="7:7" ht="15.75" customHeight="1">
      <c r="G302" s="19"/>
    </row>
    <row r="303" spans="7:7" ht="15.75" customHeight="1">
      <c r="G303" s="19"/>
    </row>
    <row r="304" spans="7:7" ht="15.75" customHeight="1">
      <c r="G304" s="19"/>
    </row>
    <row r="305" spans="7:7" ht="15.75" customHeight="1">
      <c r="G305" s="19"/>
    </row>
    <row r="306" spans="7:7" ht="15.75" customHeight="1">
      <c r="G306" s="19"/>
    </row>
    <row r="307" spans="7:7" ht="15.75" customHeight="1">
      <c r="G307" s="19"/>
    </row>
    <row r="308" spans="7:7" ht="15.75" customHeight="1">
      <c r="G308" s="19"/>
    </row>
    <row r="309" spans="7:7" ht="15.75" customHeight="1">
      <c r="G309" s="19"/>
    </row>
    <row r="310" spans="7:7" ht="15.75" customHeight="1">
      <c r="G310" s="19"/>
    </row>
    <row r="311" spans="7:7" ht="15.75" customHeight="1">
      <c r="G311" s="19"/>
    </row>
    <row r="312" spans="7:7" ht="15.75" customHeight="1">
      <c r="G312" s="19"/>
    </row>
    <row r="313" spans="7:7" ht="15.75" customHeight="1">
      <c r="G313" s="19"/>
    </row>
    <row r="314" spans="7:7" ht="15.75" customHeight="1">
      <c r="G314" s="19"/>
    </row>
    <row r="315" spans="7:7" ht="15.75" customHeight="1">
      <c r="G315" s="19"/>
    </row>
    <row r="316" spans="7:7" ht="15.75" customHeight="1">
      <c r="G316" s="19"/>
    </row>
    <row r="317" spans="7:7" ht="15.75" customHeight="1">
      <c r="G317" s="19"/>
    </row>
    <row r="318" spans="7:7" ht="15.75" customHeight="1">
      <c r="G318" s="19"/>
    </row>
    <row r="319" spans="7:7" ht="15.75" customHeight="1">
      <c r="G319" s="19"/>
    </row>
    <row r="320" spans="7:7" ht="15.75" customHeight="1">
      <c r="G320" s="19"/>
    </row>
    <row r="321" spans="7:7" ht="15.75" customHeight="1">
      <c r="G321" s="19"/>
    </row>
    <row r="322" spans="7:7" ht="15.75" customHeight="1">
      <c r="G322" s="19"/>
    </row>
    <row r="323" spans="7:7" ht="15.75" customHeight="1">
      <c r="G323" s="19"/>
    </row>
    <row r="324" spans="7:7" ht="15.75" customHeight="1">
      <c r="G324" s="19"/>
    </row>
    <row r="325" spans="7:7" ht="15.75" customHeight="1">
      <c r="G325" s="19"/>
    </row>
    <row r="326" spans="7:7" ht="15.75" customHeight="1">
      <c r="G326" s="19"/>
    </row>
    <row r="327" spans="7:7" ht="15.75" customHeight="1">
      <c r="G327" s="19"/>
    </row>
    <row r="328" spans="7:7" ht="15.75" customHeight="1">
      <c r="G328" s="19"/>
    </row>
    <row r="329" spans="7:7" ht="15.75" customHeight="1">
      <c r="G329" s="19"/>
    </row>
    <row r="330" spans="7:7" ht="15.75" customHeight="1">
      <c r="G330" s="19"/>
    </row>
    <row r="331" spans="7:7" ht="15.75" customHeight="1">
      <c r="G331" s="19"/>
    </row>
    <row r="332" spans="7:7" ht="15.75" customHeight="1">
      <c r="G332" s="19"/>
    </row>
    <row r="333" spans="7:7" ht="15.75" customHeight="1">
      <c r="G333" s="19"/>
    </row>
    <row r="334" spans="7:7" ht="15.75" customHeight="1">
      <c r="G334" s="19"/>
    </row>
    <row r="335" spans="7:7" ht="15.75" customHeight="1">
      <c r="G335" s="19"/>
    </row>
    <row r="336" spans="7:7" ht="15.75" customHeight="1">
      <c r="G336" s="19"/>
    </row>
    <row r="337" spans="7:7" ht="15.75" customHeight="1">
      <c r="G337" s="19"/>
    </row>
    <row r="338" spans="7:7" ht="15.75" customHeight="1">
      <c r="G338" s="19"/>
    </row>
    <row r="339" spans="7:7" ht="15.75" customHeight="1">
      <c r="G339" s="19"/>
    </row>
    <row r="340" spans="7:7" ht="15.75" customHeight="1">
      <c r="G340" s="19"/>
    </row>
    <row r="341" spans="7:7" ht="15.75" customHeight="1">
      <c r="G341" s="19"/>
    </row>
    <row r="342" spans="7:7" ht="15.75" customHeight="1">
      <c r="G342" s="19"/>
    </row>
    <row r="343" spans="7:7" ht="15.75" customHeight="1">
      <c r="G343" s="19"/>
    </row>
    <row r="344" spans="7:7" ht="15.75" customHeight="1">
      <c r="G344" s="19"/>
    </row>
    <row r="345" spans="7:7" ht="15.75" customHeight="1">
      <c r="G345" s="19"/>
    </row>
    <row r="346" spans="7:7" ht="15.75" customHeight="1">
      <c r="G346" s="19"/>
    </row>
    <row r="347" spans="7:7" ht="15.75" customHeight="1">
      <c r="G347" s="19"/>
    </row>
    <row r="348" spans="7:7" ht="15.75" customHeight="1">
      <c r="G348" s="19"/>
    </row>
    <row r="349" spans="7:7" ht="15.75" customHeight="1">
      <c r="G349" s="19"/>
    </row>
    <row r="350" spans="7:7" ht="15.75" customHeight="1">
      <c r="G350" s="19"/>
    </row>
    <row r="351" spans="7:7" ht="15.75" customHeight="1">
      <c r="G351" s="19"/>
    </row>
    <row r="352" spans="7:7" ht="15.75" customHeight="1">
      <c r="G352" s="19"/>
    </row>
    <row r="353" spans="7:7" ht="15.75" customHeight="1">
      <c r="G353" s="19"/>
    </row>
    <row r="354" spans="7:7" ht="15.75" customHeight="1">
      <c r="G354" s="19"/>
    </row>
    <row r="355" spans="7:7" ht="15.75" customHeight="1">
      <c r="G355" s="19"/>
    </row>
    <row r="356" spans="7:7" ht="15.75" customHeight="1">
      <c r="G356" s="19"/>
    </row>
    <row r="357" spans="7:7" ht="15.75" customHeight="1">
      <c r="G357" s="19"/>
    </row>
    <row r="358" spans="7:7" ht="15.75" customHeight="1">
      <c r="G358" s="19"/>
    </row>
    <row r="359" spans="7:7" ht="15.75" customHeight="1">
      <c r="G359" s="19"/>
    </row>
    <row r="360" spans="7:7" ht="15.75" customHeight="1">
      <c r="G360" s="19"/>
    </row>
    <row r="361" spans="7:7" ht="15.75" customHeight="1">
      <c r="G361" s="19"/>
    </row>
    <row r="362" spans="7:7" ht="15.75" customHeight="1">
      <c r="G362" s="19"/>
    </row>
    <row r="363" spans="7:7" ht="15.75" customHeight="1">
      <c r="G363" s="19"/>
    </row>
    <row r="364" spans="7:7" ht="15.75" customHeight="1">
      <c r="G364" s="19"/>
    </row>
    <row r="365" spans="7:7" ht="15.75" customHeight="1">
      <c r="G365" s="19"/>
    </row>
    <row r="366" spans="7:7" ht="15.75" customHeight="1">
      <c r="G366" s="19"/>
    </row>
    <row r="367" spans="7:7" ht="15.75" customHeight="1">
      <c r="G367" s="19"/>
    </row>
    <row r="368" spans="7:7" ht="15.75" customHeight="1">
      <c r="G368" s="19"/>
    </row>
    <row r="369" spans="7:7" ht="15.75" customHeight="1">
      <c r="G369" s="19"/>
    </row>
    <row r="370" spans="7:7" ht="15.75" customHeight="1">
      <c r="G370" s="19"/>
    </row>
    <row r="371" spans="7:7" ht="15.75" customHeight="1">
      <c r="G371" s="19"/>
    </row>
    <row r="372" spans="7:7" ht="15.75" customHeight="1">
      <c r="G372" s="19"/>
    </row>
    <row r="373" spans="7:7" ht="15.75" customHeight="1">
      <c r="G373" s="19"/>
    </row>
    <row r="374" spans="7:7" ht="15.75" customHeight="1">
      <c r="G374" s="19"/>
    </row>
    <row r="375" spans="7:7" ht="15.75" customHeight="1">
      <c r="G375" s="19"/>
    </row>
    <row r="376" spans="7:7" ht="15.75" customHeight="1">
      <c r="G376" s="19"/>
    </row>
    <row r="377" spans="7:7" ht="15.75" customHeight="1">
      <c r="G377" s="19"/>
    </row>
    <row r="378" spans="7:7" ht="15.75" customHeight="1">
      <c r="G378" s="19"/>
    </row>
    <row r="379" spans="7:7" ht="15.75" customHeight="1">
      <c r="G379" s="19"/>
    </row>
    <row r="380" spans="7:7" ht="15.75" customHeight="1">
      <c r="G380" s="19"/>
    </row>
    <row r="381" spans="7:7" ht="15.75" customHeight="1">
      <c r="G381" s="19"/>
    </row>
    <row r="382" spans="7:7" ht="15.75" customHeight="1">
      <c r="G382" s="19"/>
    </row>
    <row r="383" spans="7:7" ht="15.75" customHeight="1">
      <c r="G383" s="19"/>
    </row>
    <row r="384" spans="7:7" ht="15.75" customHeight="1">
      <c r="G384" s="19"/>
    </row>
    <row r="385" spans="7:7" ht="15.75" customHeight="1">
      <c r="G385" s="19"/>
    </row>
    <row r="386" spans="7:7" ht="15.75" customHeight="1">
      <c r="G386" s="19"/>
    </row>
    <row r="387" spans="7:7" ht="15.75" customHeight="1">
      <c r="G387" s="19"/>
    </row>
    <row r="388" spans="7:7" ht="15.75" customHeight="1">
      <c r="G388" s="19"/>
    </row>
    <row r="389" spans="7:7" ht="15.75" customHeight="1">
      <c r="G389" s="19"/>
    </row>
    <row r="390" spans="7:7" ht="15.75" customHeight="1">
      <c r="G390" s="19"/>
    </row>
    <row r="391" spans="7:7" ht="15.75" customHeight="1">
      <c r="G391" s="19"/>
    </row>
    <row r="392" spans="7:7" ht="15.75" customHeight="1">
      <c r="G392" s="19"/>
    </row>
    <row r="393" spans="7:7" ht="15.75" customHeight="1">
      <c r="G393" s="19"/>
    </row>
    <row r="394" spans="7:7" ht="15.75" customHeight="1">
      <c r="G394" s="19"/>
    </row>
    <row r="395" spans="7:7" ht="15.75" customHeight="1">
      <c r="G395" s="19"/>
    </row>
    <row r="396" spans="7:7" ht="15.75" customHeight="1">
      <c r="G396" s="19"/>
    </row>
    <row r="397" spans="7:7" ht="15.75" customHeight="1">
      <c r="G397" s="19"/>
    </row>
    <row r="398" spans="7:7" ht="15.75" customHeight="1">
      <c r="G398" s="19"/>
    </row>
    <row r="399" spans="7:7" ht="15.75" customHeight="1">
      <c r="G399" s="19"/>
    </row>
    <row r="400" spans="7:7" ht="15.75" customHeight="1">
      <c r="G400" s="19"/>
    </row>
    <row r="401" spans="7:7" ht="15.75" customHeight="1">
      <c r="G401" s="19"/>
    </row>
    <row r="402" spans="7:7" ht="15.75" customHeight="1">
      <c r="G402" s="19"/>
    </row>
    <row r="403" spans="7:7" ht="15.75" customHeight="1">
      <c r="G403" s="19"/>
    </row>
    <row r="404" spans="7:7" ht="15.75" customHeight="1">
      <c r="G404" s="19"/>
    </row>
    <row r="405" spans="7:7" ht="15.75" customHeight="1">
      <c r="G405" s="19"/>
    </row>
    <row r="406" spans="7:7" ht="15.75" customHeight="1">
      <c r="G406" s="19"/>
    </row>
    <row r="407" spans="7:7" ht="15.75" customHeight="1">
      <c r="G407" s="19"/>
    </row>
    <row r="408" spans="7:7" ht="15.75" customHeight="1">
      <c r="G408" s="19"/>
    </row>
    <row r="409" spans="7:7" ht="15.75" customHeight="1">
      <c r="G409" s="19"/>
    </row>
    <row r="410" spans="7:7" ht="15.75" customHeight="1">
      <c r="G410" s="19"/>
    </row>
    <row r="411" spans="7:7" ht="15.75" customHeight="1">
      <c r="G411" s="19"/>
    </row>
    <row r="412" spans="7:7" ht="15.75" customHeight="1">
      <c r="G412" s="19"/>
    </row>
    <row r="413" spans="7:7" ht="15.75" customHeight="1">
      <c r="G413" s="19"/>
    </row>
    <row r="414" spans="7:7" ht="15.75" customHeight="1">
      <c r="G414" s="19"/>
    </row>
    <row r="415" spans="7:7" ht="15.75" customHeight="1">
      <c r="G415" s="19"/>
    </row>
    <row r="416" spans="7:7" ht="15.75" customHeight="1">
      <c r="G416" s="19"/>
    </row>
    <row r="417" spans="7:7" ht="15.75" customHeight="1">
      <c r="G417" s="19"/>
    </row>
    <row r="418" spans="7:7" ht="15.75" customHeight="1">
      <c r="G418" s="19"/>
    </row>
    <row r="419" spans="7:7" ht="15.75" customHeight="1">
      <c r="G419" s="19"/>
    </row>
    <row r="420" spans="7:7" ht="15.75" customHeight="1">
      <c r="G420" s="19"/>
    </row>
    <row r="421" spans="7:7" ht="15.75" customHeight="1">
      <c r="G421" s="19"/>
    </row>
    <row r="422" spans="7:7" ht="15.75" customHeight="1">
      <c r="G422" s="19"/>
    </row>
    <row r="423" spans="7:7" ht="15.75" customHeight="1">
      <c r="G423" s="19"/>
    </row>
    <row r="424" spans="7:7" ht="15.75" customHeight="1">
      <c r="G424" s="19"/>
    </row>
    <row r="425" spans="7:7" ht="15.75" customHeight="1">
      <c r="G425" s="19"/>
    </row>
    <row r="426" spans="7:7" ht="15.75" customHeight="1">
      <c r="G426" s="19"/>
    </row>
    <row r="427" spans="7:7" ht="15.75" customHeight="1">
      <c r="G427" s="19"/>
    </row>
    <row r="428" spans="7:7" ht="15.75" customHeight="1">
      <c r="G428" s="19"/>
    </row>
    <row r="429" spans="7:7" ht="15.75" customHeight="1">
      <c r="G429" s="19"/>
    </row>
    <row r="430" spans="7:7" ht="15.75" customHeight="1">
      <c r="G430" s="19"/>
    </row>
    <row r="431" spans="7:7" ht="15.75" customHeight="1">
      <c r="G431" s="19"/>
    </row>
    <row r="432" spans="7:7" ht="15.75" customHeight="1">
      <c r="G432" s="19"/>
    </row>
    <row r="433" spans="7:7" ht="15.75" customHeight="1">
      <c r="G433" s="19"/>
    </row>
    <row r="434" spans="7:7" ht="15.75" customHeight="1">
      <c r="G434" s="19"/>
    </row>
    <row r="435" spans="7:7" ht="15.75" customHeight="1">
      <c r="G435" s="19"/>
    </row>
    <row r="436" spans="7:7" ht="15.75" customHeight="1">
      <c r="G436" s="19"/>
    </row>
    <row r="437" spans="7:7" ht="15.75" customHeight="1">
      <c r="G437" s="19"/>
    </row>
    <row r="438" spans="7:7" ht="15.75" customHeight="1">
      <c r="G438" s="19"/>
    </row>
    <row r="439" spans="7:7" ht="15.75" customHeight="1">
      <c r="G439" s="19"/>
    </row>
    <row r="440" spans="7:7" ht="15.75" customHeight="1">
      <c r="G440" s="19"/>
    </row>
    <row r="441" spans="7:7" ht="15.75" customHeight="1">
      <c r="G441" s="19"/>
    </row>
    <row r="442" spans="7:7" ht="15.75" customHeight="1">
      <c r="G442" s="19"/>
    </row>
    <row r="443" spans="7:7" ht="15.75" customHeight="1">
      <c r="G443" s="19"/>
    </row>
    <row r="444" spans="7:7" ht="15.75" customHeight="1">
      <c r="G444" s="19"/>
    </row>
    <row r="445" spans="7:7" ht="15.75" customHeight="1">
      <c r="G445" s="19"/>
    </row>
    <row r="446" spans="7:7" ht="15.75" customHeight="1">
      <c r="G446" s="19"/>
    </row>
    <row r="447" spans="7:7" ht="15.75" customHeight="1">
      <c r="G447" s="19"/>
    </row>
    <row r="448" spans="7:7" ht="15.75" customHeight="1">
      <c r="G448" s="19"/>
    </row>
    <row r="449" spans="7:7" ht="15.75" customHeight="1">
      <c r="G449" s="19"/>
    </row>
    <row r="450" spans="7:7" ht="15.75" customHeight="1">
      <c r="G450" s="19"/>
    </row>
    <row r="451" spans="7:7" ht="15.75" customHeight="1">
      <c r="G451" s="19"/>
    </row>
    <row r="452" spans="7:7" ht="15.75" customHeight="1">
      <c r="G452" s="19"/>
    </row>
    <row r="453" spans="7:7" ht="15.75" customHeight="1">
      <c r="G453" s="19"/>
    </row>
    <row r="454" spans="7:7" ht="15.75" customHeight="1">
      <c r="G454" s="19"/>
    </row>
    <row r="455" spans="7:7" ht="15.75" customHeight="1">
      <c r="G455" s="19"/>
    </row>
    <row r="456" spans="7:7" ht="15.75" customHeight="1">
      <c r="G456" s="19"/>
    </row>
    <row r="457" spans="7:7" ht="15.75" customHeight="1">
      <c r="G457" s="19"/>
    </row>
    <row r="458" spans="7:7" ht="15.75" customHeight="1">
      <c r="G458" s="19"/>
    </row>
    <row r="459" spans="7:7" ht="15.75" customHeight="1">
      <c r="G459" s="19"/>
    </row>
    <row r="460" spans="7:7" ht="15.75" customHeight="1">
      <c r="G460" s="19"/>
    </row>
    <row r="461" spans="7:7" ht="15.75" customHeight="1">
      <c r="G461" s="19"/>
    </row>
    <row r="462" spans="7:7" ht="15.75" customHeight="1">
      <c r="G462" s="19"/>
    </row>
    <row r="463" spans="7:7" ht="15.75" customHeight="1">
      <c r="G463" s="19"/>
    </row>
    <row r="464" spans="7:7" ht="15.75" customHeight="1">
      <c r="G464" s="19"/>
    </row>
    <row r="465" spans="7:7" ht="15.75" customHeight="1">
      <c r="G465" s="19"/>
    </row>
    <row r="466" spans="7:7" ht="15.75" customHeight="1">
      <c r="G466" s="19"/>
    </row>
    <row r="467" spans="7:7" ht="15.75" customHeight="1">
      <c r="G467" s="19"/>
    </row>
    <row r="468" spans="7:7" ht="15.75" customHeight="1">
      <c r="G468" s="19"/>
    </row>
    <row r="469" spans="7:7" ht="15.75" customHeight="1">
      <c r="G469" s="19"/>
    </row>
    <row r="470" spans="7:7" ht="15.75" customHeight="1">
      <c r="G470" s="19"/>
    </row>
    <row r="471" spans="7:7" ht="15.75" customHeight="1">
      <c r="G471" s="19"/>
    </row>
    <row r="472" spans="7:7" ht="15.75" customHeight="1">
      <c r="G472" s="19"/>
    </row>
    <row r="473" spans="7:7" ht="15.75" customHeight="1">
      <c r="G473" s="19"/>
    </row>
    <row r="474" spans="7:7" ht="15.75" customHeight="1">
      <c r="G474" s="19"/>
    </row>
    <row r="475" spans="7:7" ht="15.75" customHeight="1">
      <c r="G475" s="19"/>
    </row>
    <row r="476" spans="7:7" ht="15.75" customHeight="1">
      <c r="G476" s="19"/>
    </row>
    <row r="477" spans="7:7" ht="15.75" customHeight="1">
      <c r="G477" s="19"/>
    </row>
    <row r="478" spans="7:7" ht="15.75" customHeight="1">
      <c r="G478" s="19"/>
    </row>
    <row r="479" spans="7:7" ht="15.75" customHeight="1">
      <c r="G479" s="19"/>
    </row>
    <row r="480" spans="7:7" ht="15.75" customHeight="1">
      <c r="G480" s="19"/>
    </row>
    <row r="481" spans="7:7" ht="15.75" customHeight="1">
      <c r="G481" s="19"/>
    </row>
    <row r="482" spans="7:7" ht="15.75" customHeight="1">
      <c r="G482" s="19"/>
    </row>
    <row r="483" spans="7:7" ht="15.75" customHeight="1">
      <c r="G483" s="19"/>
    </row>
    <row r="484" spans="7:7" ht="15.75" customHeight="1">
      <c r="G484" s="19"/>
    </row>
    <row r="485" spans="7:7" ht="15.75" customHeight="1">
      <c r="G485" s="19"/>
    </row>
    <row r="486" spans="7:7" ht="15.75" customHeight="1">
      <c r="G486" s="19"/>
    </row>
    <row r="487" spans="7:7" ht="15.75" customHeight="1">
      <c r="G487" s="19"/>
    </row>
    <row r="488" spans="7:7" ht="15.75" customHeight="1">
      <c r="G488" s="19"/>
    </row>
    <row r="489" spans="7:7" ht="15.75" customHeight="1">
      <c r="G489" s="19"/>
    </row>
    <row r="490" spans="7:7" ht="15.75" customHeight="1">
      <c r="G490" s="19"/>
    </row>
    <row r="491" spans="7:7" ht="15.75" customHeight="1">
      <c r="G491" s="19"/>
    </row>
    <row r="492" spans="7:7" ht="15.75" customHeight="1">
      <c r="G492" s="19"/>
    </row>
    <row r="493" spans="7:7" ht="15.75" customHeight="1">
      <c r="G493" s="19"/>
    </row>
    <row r="494" spans="7:7" ht="15.75" customHeight="1">
      <c r="G494" s="19"/>
    </row>
    <row r="495" spans="7:7" ht="15.75" customHeight="1">
      <c r="G495" s="19"/>
    </row>
    <row r="496" spans="7:7" ht="15.75" customHeight="1">
      <c r="G496" s="19"/>
    </row>
    <row r="497" spans="7:7" ht="15.75" customHeight="1">
      <c r="G497" s="19"/>
    </row>
    <row r="498" spans="7:7" ht="15.75" customHeight="1">
      <c r="G498" s="19"/>
    </row>
    <row r="499" spans="7:7" ht="15.75" customHeight="1">
      <c r="G499" s="19"/>
    </row>
    <row r="500" spans="7:7" ht="15.75" customHeight="1">
      <c r="G500" s="19"/>
    </row>
    <row r="501" spans="7:7" ht="15.75" customHeight="1">
      <c r="G501" s="19"/>
    </row>
    <row r="502" spans="7:7" ht="15.75" customHeight="1">
      <c r="G502" s="19"/>
    </row>
    <row r="503" spans="7:7" ht="15.75" customHeight="1">
      <c r="G503" s="19"/>
    </row>
    <row r="504" spans="7:7" ht="15.75" customHeight="1">
      <c r="G504" s="19"/>
    </row>
    <row r="505" spans="7:7" ht="15.75" customHeight="1">
      <c r="G505" s="19"/>
    </row>
    <row r="506" spans="7:7" ht="15.75" customHeight="1">
      <c r="G506" s="19"/>
    </row>
    <row r="507" spans="7:7" ht="15.75" customHeight="1">
      <c r="G507" s="19"/>
    </row>
    <row r="508" spans="7:7" ht="15.75" customHeight="1">
      <c r="G508" s="19"/>
    </row>
    <row r="509" spans="7:7" ht="15.75" customHeight="1">
      <c r="G509" s="19"/>
    </row>
    <row r="510" spans="7:7" ht="15.75" customHeight="1">
      <c r="G510" s="19"/>
    </row>
    <row r="511" spans="7:7" ht="15.75" customHeight="1">
      <c r="G511" s="19"/>
    </row>
    <row r="512" spans="7:7" ht="15.75" customHeight="1">
      <c r="G512" s="19"/>
    </row>
    <row r="513" spans="7:7" ht="15.75" customHeight="1">
      <c r="G513" s="19"/>
    </row>
    <row r="514" spans="7:7" ht="15.75" customHeight="1">
      <c r="G514" s="19"/>
    </row>
    <row r="515" spans="7:7" ht="15.75" customHeight="1">
      <c r="G515" s="19"/>
    </row>
    <row r="516" spans="7:7" ht="15.75" customHeight="1">
      <c r="G516" s="19"/>
    </row>
    <row r="517" spans="7:7" ht="15.75" customHeight="1">
      <c r="G517" s="19"/>
    </row>
    <row r="518" spans="7:7" ht="15.75" customHeight="1">
      <c r="G518" s="19"/>
    </row>
    <row r="519" spans="7:7" ht="15.75" customHeight="1">
      <c r="G519" s="19"/>
    </row>
    <row r="520" spans="7:7" ht="15.75" customHeight="1">
      <c r="G520" s="19"/>
    </row>
    <row r="521" spans="7:7" ht="15.75" customHeight="1">
      <c r="G521" s="19"/>
    </row>
    <row r="522" spans="7:7" ht="15.75" customHeight="1">
      <c r="G522" s="19"/>
    </row>
    <row r="523" spans="7:7" ht="15.75" customHeight="1">
      <c r="G523" s="19"/>
    </row>
    <row r="524" spans="7:7" ht="15.75" customHeight="1">
      <c r="G524" s="19"/>
    </row>
    <row r="525" spans="7:7" ht="15.75" customHeight="1">
      <c r="G525" s="19"/>
    </row>
    <row r="526" spans="7:7" ht="15.75" customHeight="1">
      <c r="G526" s="19"/>
    </row>
    <row r="527" spans="7:7" ht="15.75" customHeight="1">
      <c r="G527" s="19"/>
    </row>
    <row r="528" spans="7:7" ht="15.75" customHeight="1">
      <c r="G528" s="19"/>
    </row>
    <row r="529" spans="7:7" ht="15.75" customHeight="1">
      <c r="G529" s="19"/>
    </row>
    <row r="530" spans="7:7" ht="15.75" customHeight="1">
      <c r="G530" s="19"/>
    </row>
    <row r="531" spans="7:7" ht="15.75" customHeight="1">
      <c r="G531" s="19"/>
    </row>
    <row r="532" spans="7:7" ht="15.75" customHeight="1">
      <c r="G532" s="19"/>
    </row>
    <row r="533" spans="7:7" ht="15.75" customHeight="1">
      <c r="G533" s="19"/>
    </row>
    <row r="534" spans="7:7" ht="15.75" customHeight="1">
      <c r="G534" s="19"/>
    </row>
    <row r="535" spans="7:7" ht="15.75" customHeight="1">
      <c r="G535" s="19"/>
    </row>
    <row r="536" spans="7:7" ht="15.75" customHeight="1">
      <c r="G536" s="19"/>
    </row>
    <row r="537" spans="7:7" ht="15.75" customHeight="1">
      <c r="G537" s="19"/>
    </row>
    <row r="538" spans="7:7" ht="15.75" customHeight="1">
      <c r="G538" s="19"/>
    </row>
    <row r="539" spans="7:7" ht="15.75" customHeight="1">
      <c r="G539" s="19"/>
    </row>
    <row r="540" spans="7:7" ht="15.75" customHeight="1">
      <c r="G540" s="19"/>
    </row>
    <row r="541" spans="7:7" ht="15.75" customHeight="1">
      <c r="G541" s="19"/>
    </row>
    <row r="542" spans="7:7" ht="15.75" customHeight="1">
      <c r="G542" s="19"/>
    </row>
    <row r="543" spans="7:7" ht="15.75" customHeight="1">
      <c r="G543" s="19"/>
    </row>
    <row r="544" spans="7:7" ht="15.75" customHeight="1">
      <c r="G544" s="19"/>
    </row>
    <row r="545" spans="7:7" ht="15.75" customHeight="1">
      <c r="G545" s="19"/>
    </row>
    <row r="546" spans="7:7" ht="15.75" customHeight="1">
      <c r="G546" s="19"/>
    </row>
    <row r="547" spans="7:7" ht="15.75" customHeight="1">
      <c r="G547" s="19"/>
    </row>
    <row r="548" spans="7:7" ht="15.75" customHeight="1">
      <c r="G548" s="19"/>
    </row>
    <row r="549" spans="7:7" ht="15.75" customHeight="1">
      <c r="G549" s="19"/>
    </row>
    <row r="550" spans="7:7" ht="15.75" customHeight="1">
      <c r="G550" s="19"/>
    </row>
    <row r="551" spans="7:7" ht="15.75" customHeight="1">
      <c r="G551" s="19"/>
    </row>
    <row r="552" spans="7:7" ht="15.75" customHeight="1">
      <c r="G552" s="19"/>
    </row>
    <row r="553" spans="7:7" ht="15.75" customHeight="1">
      <c r="G553" s="19"/>
    </row>
    <row r="554" spans="7:7" ht="15.75" customHeight="1">
      <c r="G554" s="19"/>
    </row>
    <row r="555" spans="7:7" ht="15.75" customHeight="1">
      <c r="G555" s="19"/>
    </row>
    <row r="556" spans="7:7" ht="15.75" customHeight="1">
      <c r="G556" s="19"/>
    </row>
    <row r="557" spans="7:7" ht="15.75" customHeight="1">
      <c r="G557" s="19"/>
    </row>
    <row r="558" spans="7:7" ht="15.75" customHeight="1">
      <c r="G558" s="19"/>
    </row>
    <row r="559" spans="7:7" ht="15.75" customHeight="1">
      <c r="G559" s="19"/>
    </row>
    <row r="560" spans="7:7" ht="15.75" customHeight="1">
      <c r="G560" s="19"/>
    </row>
    <row r="561" spans="7:7" ht="15.75" customHeight="1">
      <c r="G561" s="19"/>
    </row>
    <row r="562" spans="7:7" ht="15.75" customHeight="1">
      <c r="G562" s="19"/>
    </row>
    <row r="563" spans="7:7" ht="15.75" customHeight="1">
      <c r="G563" s="19"/>
    </row>
    <row r="564" spans="7:7" ht="15.75" customHeight="1">
      <c r="G564" s="19"/>
    </row>
    <row r="565" spans="7:7" ht="15.75" customHeight="1">
      <c r="G565" s="19"/>
    </row>
    <row r="566" spans="7:7" ht="15.75" customHeight="1">
      <c r="G566" s="19"/>
    </row>
    <row r="567" spans="7:7" ht="15.75" customHeight="1">
      <c r="G567" s="19"/>
    </row>
    <row r="568" spans="7:7" ht="15.75" customHeight="1">
      <c r="G568" s="19"/>
    </row>
    <row r="569" spans="7:7" ht="15.75" customHeight="1">
      <c r="G569" s="19"/>
    </row>
    <row r="570" spans="7:7" ht="15.75" customHeight="1">
      <c r="G570" s="19"/>
    </row>
    <row r="571" spans="7:7" ht="15.75" customHeight="1">
      <c r="G571" s="19"/>
    </row>
    <row r="572" spans="7:7" ht="15.75" customHeight="1">
      <c r="G572" s="19"/>
    </row>
    <row r="573" spans="7:7" ht="15.75" customHeight="1">
      <c r="G573" s="19"/>
    </row>
    <row r="574" spans="7:7" ht="15.75" customHeight="1">
      <c r="G574" s="19"/>
    </row>
    <row r="575" spans="7:7" ht="15.75" customHeight="1">
      <c r="G575" s="19"/>
    </row>
    <row r="576" spans="7:7" ht="15.75" customHeight="1">
      <c r="G576" s="19"/>
    </row>
    <row r="577" spans="7:7" ht="15.75" customHeight="1">
      <c r="G577" s="19"/>
    </row>
    <row r="578" spans="7:7" ht="15.75" customHeight="1">
      <c r="G578" s="19"/>
    </row>
    <row r="579" spans="7:7" ht="15.75" customHeight="1">
      <c r="G579" s="19"/>
    </row>
    <row r="580" spans="7:7" ht="15.75" customHeight="1">
      <c r="G580" s="19"/>
    </row>
    <row r="581" spans="7:7" ht="15.75" customHeight="1">
      <c r="G581" s="19"/>
    </row>
    <row r="582" spans="7:7" ht="15.75" customHeight="1">
      <c r="G582" s="19"/>
    </row>
    <row r="583" spans="7:7" ht="15.75" customHeight="1">
      <c r="G583" s="19"/>
    </row>
    <row r="584" spans="7:7" ht="15.75" customHeight="1">
      <c r="G584" s="19"/>
    </row>
    <row r="585" spans="7:7" ht="15.75" customHeight="1">
      <c r="G585" s="19"/>
    </row>
    <row r="586" spans="7:7" ht="15.75" customHeight="1">
      <c r="G586" s="19"/>
    </row>
    <row r="587" spans="7:7" ht="15.75" customHeight="1">
      <c r="G587" s="19"/>
    </row>
    <row r="588" spans="7:7" ht="15.75" customHeight="1">
      <c r="G588" s="19"/>
    </row>
    <row r="589" spans="7:7" ht="15.75" customHeight="1">
      <c r="G589" s="19"/>
    </row>
    <row r="590" spans="7:7" ht="15.75" customHeight="1">
      <c r="G590" s="19"/>
    </row>
    <row r="591" spans="7:7" ht="15.75" customHeight="1">
      <c r="G591" s="19"/>
    </row>
    <row r="592" spans="7:7" ht="15.75" customHeight="1">
      <c r="G592" s="19"/>
    </row>
    <row r="593" spans="7:7" ht="15.75" customHeight="1">
      <c r="G593" s="19"/>
    </row>
    <row r="594" spans="7:7" ht="15.75" customHeight="1">
      <c r="G594" s="19"/>
    </row>
    <row r="595" spans="7:7" ht="15.75" customHeight="1">
      <c r="G595" s="19"/>
    </row>
    <row r="596" spans="7:7" ht="15.75" customHeight="1">
      <c r="G596" s="19"/>
    </row>
    <row r="597" spans="7:7" ht="15.75" customHeight="1">
      <c r="G597" s="19"/>
    </row>
    <row r="598" spans="7:7" ht="15.75" customHeight="1">
      <c r="G598" s="19"/>
    </row>
    <row r="599" spans="7:7" ht="15.75" customHeight="1">
      <c r="G599" s="19"/>
    </row>
    <row r="600" spans="7:7" ht="15.75" customHeight="1">
      <c r="G600" s="19"/>
    </row>
    <row r="601" spans="7:7" ht="15.75" customHeight="1">
      <c r="G601" s="19"/>
    </row>
    <row r="602" spans="7:7" ht="15.75" customHeight="1">
      <c r="G602" s="19"/>
    </row>
    <row r="603" spans="7:7" ht="15.75" customHeight="1">
      <c r="G603" s="19"/>
    </row>
    <row r="604" spans="7:7" ht="15.75" customHeight="1">
      <c r="G604" s="19"/>
    </row>
    <row r="605" spans="7:7" ht="15.75" customHeight="1">
      <c r="G605" s="19"/>
    </row>
    <row r="606" spans="7:7" ht="15.75" customHeight="1">
      <c r="G606" s="19"/>
    </row>
    <row r="607" spans="7:7" ht="15.75" customHeight="1">
      <c r="G607" s="19"/>
    </row>
    <row r="608" spans="7:7" ht="15.75" customHeight="1">
      <c r="G608" s="19"/>
    </row>
    <row r="609" spans="7:7" ht="15.75" customHeight="1">
      <c r="G609" s="19"/>
    </row>
    <row r="610" spans="7:7" ht="15.75" customHeight="1">
      <c r="G610" s="19"/>
    </row>
    <row r="611" spans="7:7" ht="15.75" customHeight="1">
      <c r="G611" s="19"/>
    </row>
    <row r="612" spans="7:7" ht="15.75" customHeight="1">
      <c r="G612" s="19"/>
    </row>
    <row r="613" spans="7:7" ht="15.75" customHeight="1">
      <c r="G613" s="19"/>
    </row>
    <row r="614" spans="7:7" ht="15.75" customHeight="1">
      <c r="G614" s="19"/>
    </row>
    <row r="615" spans="7:7" ht="15.75" customHeight="1">
      <c r="G615" s="19"/>
    </row>
    <row r="616" spans="7:7" ht="15.75" customHeight="1">
      <c r="G616" s="19"/>
    </row>
    <row r="617" spans="7:7" ht="15.75" customHeight="1">
      <c r="G617" s="19"/>
    </row>
    <row r="618" spans="7:7" ht="15.75" customHeight="1">
      <c r="G618" s="19"/>
    </row>
    <row r="619" spans="7:7" ht="15.75" customHeight="1">
      <c r="G619" s="19"/>
    </row>
    <row r="620" spans="7:7" ht="15.75" customHeight="1">
      <c r="G620" s="19"/>
    </row>
    <row r="621" spans="7:7" ht="15.75" customHeight="1">
      <c r="G621" s="19"/>
    </row>
    <row r="622" spans="7:7" ht="15.75" customHeight="1">
      <c r="G622" s="19"/>
    </row>
    <row r="623" spans="7:7" ht="15.75" customHeight="1">
      <c r="G623" s="19"/>
    </row>
    <row r="624" spans="7:7" ht="15.75" customHeight="1">
      <c r="G624" s="19"/>
    </row>
    <row r="625" spans="7:7" ht="15.75" customHeight="1">
      <c r="G625" s="19"/>
    </row>
    <row r="626" spans="7:7" ht="15.75" customHeight="1">
      <c r="G626" s="19"/>
    </row>
    <row r="627" spans="7:7" ht="15.75" customHeight="1">
      <c r="G627" s="19"/>
    </row>
    <row r="628" spans="7:7" ht="15.75" customHeight="1">
      <c r="G628" s="19"/>
    </row>
    <row r="629" spans="7:7" ht="15.75" customHeight="1">
      <c r="G629" s="19"/>
    </row>
    <row r="630" spans="7:7" ht="15.75" customHeight="1">
      <c r="G630" s="19"/>
    </row>
    <row r="631" spans="7:7" ht="15.75" customHeight="1">
      <c r="G631" s="19"/>
    </row>
    <row r="632" spans="7:7" ht="15.75" customHeight="1">
      <c r="G632" s="19"/>
    </row>
    <row r="633" spans="7:7" ht="15.75" customHeight="1">
      <c r="G633" s="19"/>
    </row>
    <row r="634" spans="7:7" ht="15.75" customHeight="1">
      <c r="G634" s="19"/>
    </row>
    <row r="635" spans="7:7" ht="15.75" customHeight="1">
      <c r="G635" s="19"/>
    </row>
    <row r="636" spans="7:7" ht="15.75" customHeight="1">
      <c r="G636" s="19"/>
    </row>
    <row r="637" spans="7:7" ht="15.75" customHeight="1">
      <c r="G637" s="19"/>
    </row>
    <row r="638" spans="7:7" ht="15.75" customHeight="1">
      <c r="G638" s="19"/>
    </row>
    <row r="639" spans="7:7" ht="15.75" customHeight="1">
      <c r="G639" s="19"/>
    </row>
    <row r="640" spans="7:7" ht="15.75" customHeight="1">
      <c r="G640" s="19"/>
    </row>
    <row r="641" spans="7:7" ht="15.75" customHeight="1">
      <c r="G641" s="19"/>
    </row>
    <row r="642" spans="7:7" ht="15.75" customHeight="1">
      <c r="G642" s="19"/>
    </row>
    <row r="643" spans="7:7" ht="15.75" customHeight="1">
      <c r="G643" s="19"/>
    </row>
    <row r="644" spans="7:7" ht="15.75" customHeight="1">
      <c r="G644" s="19"/>
    </row>
    <row r="645" spans="7:7" ht="15.75" customHeight="1">
      <c r="G645" s="19"/>
    </row>
    <row r="646" spans="7:7" ht="15.75" customHeight="1">
      <c r="G646" s="19"/>
    </row>
    <row r="647" spans="7:7" ht="15.75" customHeight="1">
      <c r="G647" s="19"/>
    </row>
    <row r="648" spans="7:7" ht="15.75" customHeight="1">
      <c r="G648" s="19"/>
    </row>
    <row r="649" spans="7:7" ht="15.75" customHeight="1">
      <c r="G649" s="19"/>
    </row>
    <row r="650" spans="7:7" ht="15.75" customHeight="1">
      <c r="G650" s="19"/>
    </row>
    <row r="651" spans="7:7" ht="15.75" customHeight="1">
      <c r="G651" s="19"/>
    </row>
    <row r="652" spans="7:7" ht="15.75" customHeight="1">
      <c r="G652" s="19"/>
    </row>
    <row r="653" spans="7:7" ht="15.75" customHeight="1">
      <c r="G653" s="19"/>
    </row>
    <row r="654" spans="7:7" ht="15.75" customHeight="1">
      <c r="G654" s="19"/>
    </row>
    <row r="655" spans="7:7" ht="15.75" customHeight="1">
      <c r="G655" s="19"/>
    </row>
    <row r="656" spans="7:7" ht="15.75" customHeight="1">
      <c r="G656" s="19"/>
    </row>
    <row r="657" spans="7:7" ht="15.75" customHeight="1">
      <c r="G657" s="19"/>
    </row>
    <row r="658" spans="7:7" ht="15.75" customHeight="1">
      <c r="G658" s="19"/>
    </row>
    <row r="659" spans="7:7" ht="15.75" customHeight="1">
      <c r="G659" s="19"/>
    </row>
    <row r="660" spans="7:7" ht="15.75" customHeight="1">
      <c r="G660" s="19"/>
    </row>
    <row r="661" spans="7:7" ht="15.75" customHeight="1">
      <c r="G661" s="19"/>
    </row>
    <row r="662" spans="7:7" ht="15.75" customHeight="1">
      <c r="G662" s="19"/>
    </row>
    <row r="663" spans="7:7" ht="15.75" customHeight="1">
      <c r="G663" s="19"/>
    </row>
    <row r="664" spans="7:7" ht="15.75" customHeight="1">
      <c r="G664" s="19"/>
    </row>
    <row r="665" spans="7:7" ht="15.75" customHeight="1">
      <c r="G665" s="19"/>
    </row>
    <row r="666" spans="7:7" ht="15.75" customHeight="1">
      <c r="G666" s="19"/>
    </row>
    <row r="667" spans="7:7" ht="15.75" customHeight="1">
      <c r="G667" s="19"/>
    </row>
    <row r="668" spans="7:7" ht="15.75" customHeight="1">
      <c r="G668" s="19"/>
    </row>
    <row r="669" spans="7:7" ht="15.75" customHeight="1">
      <c r="G669" s="19"/>
    </row>
    <row r="670" spans="7:7" ht="15.75" customHeight="1">
      <c r="G670" s="19"/>
    </row>
    <row r="671" spans="7:7" ht="15.75" customHeight="1">
      <c r="G671" s="19"/>
    </row>
    <row r="672" spans="7:7" ht="15.75" customHeight="1">
      <c r="G672" s="19"/>
    </row>
    <row r="673" spans="7:7" ht="15.75" customHeight="1">
      <c r="G673" s="19"/>
    </row>
    <row r="674" spans="7:7" ht="15.75" customHeight="1">
      <c r="G674" s="19"/>
    </row>
    <row r="675" spans="7:7" ht="15.75" customHeight="1">
      <c r="G675" s="19"/>
    </row>
    <row r="676" spans="7:7" ht="15.75" customHeight="1">
      <c r="G676" s="19"/>
    </row>
    <row r="677" spans="7:7" ht="15.75" customHeight="1">
      <c r="G677" s="19"/>
    </row>
    <row r="678" spans="7:7" ht="15.75" customHeight="1">
      <c r="G678" s="19"/>
    </row>
    <row r="679" spans="7:7" ht="15.75" customHeight="1">
      <c r="G679" s="19"/>
    </row>
    <row r="680" spans="7:7" ht="15.75" customHeight="1">
      <c r="G680" s="19"/>
    </row>
    <row r="681" spans="7:7" ht="15.75" customHeight="1">
      <c r="G681" s="19"/>
    </row>
    <row r="682" spans="7:7" ht="15.75" customHeight="1">
      <c r="G682" s="19"/>
    </row>
    <row r="683" spans="7:7" ht="15.75" customHeight="1">
      <c r="G683" s="19"/>
    </row>
    <row r="684" spans="7:7" ht="15.75" customHeight="1">
      <c r="G684" s="19"/>
    </row>
    <row r="685" spans="7:7" ht="15.75" customHeight="1">
      <c r="G685" s="19"/>
    </row>
    <row r="686" spans="7:7" ht="15.75" customHeight="1">
      <c r="G686" s="19"/>
    </row>
    <row r="687" spans="7:7" ht="15.75" customHeight="1">
      <c r="G687" s="19"/>
    </row>
    <row r="688" spans="7:7" ht="15.75" customHeight="1">
      <c r="G688" s="19"/>
    </row>
    <row r="689" spans="7:7" ht="15.75" customHeight="1">
      <c r="G689" s="19"/>
    </row>
    <row r="690" spans="7:7" ht="15.75" customHeight="1">
      <c r="G690" s="19"/>
    </row>
    <row r="691" spans="7:7" ht="15.75" customHeight="1">
      <c r="G691" s="19"/>
    </row>
    <row r="692" spans="7:7" ht="15.75" customHeight="1">
      <c r="G692" s="19"/>
    </row>
    <row r="693" spans="7:7" ht="15.75" customHeight="1">
      <c r="G693" s="19"/>
    </row>
    <row r="694" spans="7:7" ht="15.75" customHeight="1">
      <c r="G694" s="19"/>
    </row>
    <row r="695" spans="7:7" ht="15.75" customHeight="1">
      <c r="G695" s="19"/>
    </row>
    <row r="696" spans="7:7" ht="15.75" customHeight="1">
      <c r="G696" s="19"/>
    </row>
    <row r="697" spans="7:7" ht="15.75" customHeight="1">
      <c r="G697" s="19"/>
    </row>
    <row r="698" spans="7:7" ht="15.75" customHeight="1">
      <c r="G698" s="19"/>
    </row>
    <row r="699" spans="7:7" ht="15.75" customHeight="1">
      <c r="G699" s="19"/>
    </row>
    <row r="700" spans="7:7" ht="15.75" customHeight="1">
      <c r="G700" s="19"/>
    </row>
    <row r="701" spans="7:7" ht="15.75" customHeight="1">
      <c r="G701" s="19"/>
    </row>
    <row r="702" spans="7:7" ht="15.75" customHeight="1">
      <c r="G702" s="19"/>
    </row>
    <row r="703" spans="7:7" ht="15.75" customHeight="1">
      <c r="G703" s="19"/>
    </row>
    <row r="704" spans="7:7" ht="15.75" customHeight="1">
      <c r="G704" s="19"/>
    </row>
    <row r="705" spans="7:7" ht="15.75" customHeight="1">
      <c r="G705" s="19"/>
    </row>
    <row r="706" spans="7:7" ht="15.75" customHeight="1">
      <c r="G706" s="19"/>
    </row>
    <row r="707" spans="7:7" ht="15.75" customHeight="1">
      <c r="G707" s="19"/>
    </row>
    <row r="708" spans="7:7" ht="15.75" customHeight="1">
      <c r="G708" s="19"/>
    </row>
    <row r="709" spans="7:7" ht="15.75" customHeight="1">
      <c r="G709" s="19"/>
    </row>
    <row r="710" spans="7:7" ht="15.75" customHeight="1">
      <c r="G710" s="19"/>
    </row>
    <row r="711" spans="7:7" ht="15.75" customHeight="1">
      <c r="G711" s="19"/>
    </row>
    <row r="712" spans="7:7" ht="15.75" customHeight="1">
      <c r="G712" s="19"/>
    </row>
    <row r="713" spans="7:7" ht="15.75" customHeight="1">
      <c r="G713" s="19"/>
    </row>
    <row r="714" spans="7:7" ht="15.75" customHeight="1">
      <c r="G714" s="19"/>
    </row>
    <row r="715" spans="7:7" ht="15.75" customHeight="1">
      <c r="G715" s="19"/>
    </row>
    <row r="716" spans="7:7" ht="15.75" customHeight="1">
      <c r="G716" s="19"/>
    </row>
    <row r="717" spans="7:7" ht="15.75" customHeight="1">
      <c r="G717" s="19"/>
    </row>
    <row r="718" spans="7:7" ht="15.75" customHeight="1">
      <c r="G718" s="19"/>
    </row>
    <row r="719" spans="7:7" ht="15.75" customHeight="1">
      <c r="G719" s="19"/>
    </row>
    <row r="720" spans="7:7" ht="15.75" customHeight="1">
      <c r="G720" s="19"/>
    </row>
    <row r="721" spans="7:7" ht="15.75" customHeight="1">
      <c r="G721" s="19"/>
    </row>
    <row r="722" spans="7:7" ht="15.75" customHeight="1">
      <c r="G722" s="19"/>
    </row>
    <row r="723" spans="7:7" ht="15.75" customHeight="1">
      <c r="G723" s="19"/>
    </row>
    <row r="724" spans="7:7" ht="15.75" customHeight="1">
      <c r="G724" s="19"/>
    </row>
    <row r="725" spans="7:7" ht="15.75" customHeight="1">
      <c r="G725" s="19"/>
    </row>
    <row r="726" spans="7:7" ht="15.75" customHeight="1">
      <c r="G726" s="19"/>
    </row>
    <row r="727" spans="7:7" ht="15.75" customHeight="1">
      <c r="G727" s="19"/>
    </row>
    <row r="728" spans="7:7" ht="15.75" customHeight="1">
      <c r="G728" s="19"/>
    </row>
    <row r="729" spans="7:7" ht="15.75" customHeight="1">
      <c r="G729" s="19"/>
    </row>
    <row r="730" spans="7:7" ht="15.75" customHeight="1">
      <c r="G730" s="19"/>
    </row>
    <row r="731" spans="7:7" ht="15.75" customHeight="1">
      <c r="G731" s="19"/>
    </row>
    <row r="732" spans="7:7" ht="15.75" customHeight="1">
      <c r="G732" s="19"/>
    </row>
    <row r="733" spans="7:7" ht="15.75" customHeight="1">
      <c r="G733" s="19"/>
    </row>
    <row r="734" spans="7:7" ht="15.75" customHeight="1">
      <c r="G734" s="19"/>
    </row>
    <row r="735" spans="7:7" ht="15.75" customHeight="1">
      <c r="G735" s="19"/>
    </row>
    <row r="736" spans="7:7" ht="15.75" customHeight="1">
      <c r="G736" s="19"/>
    </row>
    <row r="737" spans="7:7" ht="15.75" customHeight="1">
      <c r="G737" s="19"/>
    </row>
    <row r="738" spans="7:7" ht="15.75" customHeight="1">
      <c r="G738" s="19"/>
    </row>
    <row r="739" spans="7:7" ht="15.75" customHeight="1">
      <c r="G739" s="19"/>
    </row>
    <row r="740" spans="7:7" ht="15.75" customHeight="1">
      <c r="G740" s="19"/>
    </row>
    <row r="741" spans="7:7" ht="15.75" customHeight="1">
      <c r="G741" s="19"/>
    </row>
    <row r="742" spans="7:7" ht="15.75" customHeight="1">
      <c r="G742" s="19"/>
    </row>
    <row r="743" spans="7:7" ht="15.75" customHeight="1">
      <c r="G743" s="19"/>
    </row>
    <row r="744" spans="7:7" ht="15.75" customHeight="1">
      <c r="G744" s="19"/>
    </row>
    <row r="745" spans="7:7" ht="15.75" customHeight="1">
      <c r="G745" s="19"/>
    </row>
    <row r="746" spans="7:7" ht="15.75" customHeight="1">
      <c r="G746" s="19"/>
    </row>
    <row r="747" spans="7:7" ht="15.75" customHeight="1">
      <c r="G747" s="19"/>
    </row>
    <row r="748" spans="7:7" ht="15.75" customHeight="1">
      <c r="G748" s="19"/>
    </row>
    <row r="749" spans="7:7" ht="15.75" customHeight="1">
      <c r="G749" s="19"/>
    </row>
    <row r="750" spans="7:7" ht="15.75" customHeight="1">
      <c r="G750" s="19"/>
    </row>
    <row r="751" spans="7:7" ht="15.75" customHeight="1">
      <c r="G751" s="19"/>
    </row>
    <row r="752" spans="7:7" ht="15.75" customHeight="1">
      <c r="G752" s="19"/>
    </row>
    <row r="753" spans="7:7" ht="15.75" customHeight="1">
      <c r="G753" s="19"/>
    </row>
    <row r="754" spans="7:7" ht="15.75" customHeight="1">
      <c r="G754" s="19"/>
    </row>
    <row r="755" spans="7:7" ht="15.75" customHeight="1">
      <c r="G755" s="19"/>
    </row>
    <row r="756" spans="7:7" ht="15.75" customHeight="1">
      <c r="G756" s="19"/>
    </row>
    <row r="757" spans="7:7" ht="15.75" customHeight="1">
      <c r="G757" s="19"/>
    </row>
    <row r="758" spans="7:7" ht="15.75" customHeight="1">
      <c r="G758" s="19"/>
    </row>
    <row r="759" spans="7:7" ht="15.75" customHeight="1">
      <c r="G759" s="19"/>
    </row>
    <row r="760" spans="7:7" ht="15.75" customHeight="1">
      <c r="G760" s="19"/>
    </row>
    <row r="761" spans="7:7" ht="15.75" customHeight="1">
      <c r="G761" s="19"/>
    </row>
    <row r="762" spans="7:7" ht="15.75" customHeight="1">
      <c r="G762" s="19"/>
    </row>
    <row r="763" spans="7:7" ht="15.75" customHeight="1">
      <c r="G763" s="19"/>
    </row>
    <row r="764" spans="7:7" ht="15.75" customHeight="1">
      <c r="G764" s="19"/>
    </row>
    <row r="765" spans="7:7" ht="15.75" customHeight="1">
      <c r="G765" s="19"/>
    </row>
    <row r="766" spans="7:7" ht="15.75" customHeight="1">
      <c r="G766" s="19"/>
    </row>
    <row r="767" spans="7:7" ht="15.75" customHeight="1">
      <c r="G767" s="19"/>
    </row>
    <row r="768" spans="7:7" ht="15.75" customHeight="1">
      <c r="G768" s="19"/>
    </row>
    <row r="769" spans="7:7" ht="15.75" customHeight="1">
      <c r="G769" s="19"/>
    </row>
    <row r="770" spans="7:7" ht="15.75" customHeight="1">
      <c r="G770" s="19"/>
    </row>
    <row r="771" spans="7:7" ht="15.75" customHeight="1">
      <c r="G771" s="19"/>
    </row>
    <row r="772" spans="7:7" ht="15.75" customHeight="1">
      <c r="G772" s="19"/>
    </row>
    <row r="773" spans="7:7" ht="15.75" customHeight="1">
      <c r="G773" s="19"/>
    </row>
    <row r="774" spans="7:7" ht="15.75" customHeight="1">
      <c r="G774" s="19"/>
    </row>
    <row r="775" spans="7:7" ht="15.75" customHeight="1">
      <c r="G775" s="19"/>
    </row>
    <row r="776" spans="7:7" ht="15.75" customHeight="1">
      <c r="G776" s="19"/>
    </row>
    <row r="777" spans="7:7" ht="15.75" customHeight="1">
      <c r="G777" s="19"/>
    </row>
    <row r="778" spans="7:7" ht="15.75" customHeight="1">
      <c r="G778" s="19"/>
    </row>
    <row r="779" spans="7:7" ht="15.75" customHeight="1">
      <c r="G779" s="19"/>
    </row>
    <row r="780" spans="7:7" ht="15.75" customHeight="1">
      <c r="G780" s="19"/>
    </row>
    <row r="781" spans="7:7" ht="15.75" customHeight="1">
      <c r="G781" s="19"/>
    </row>
    <row r="782" spans="7:7" ht="15.75" customHeight="1">
      <c r="G782" s="19"/>
    </row>
    <row r="783" spans="7:7" ht="15.75" customHeight="1">
      <c r="G783" s="19"/>
    </row>
    <row r="784" spans="7:7" ht="15.75" customHeight="1">
      <c r="G784" s="19"/>
    </row>
    <row r="785" spans="7:7" ht="15.75" customHeight="1">
      <c r="G785" s="19"/>
    </row>
    <row r="786" spans="7:7" ht="15.75" customHeight="1">
      <c r="G786" s="19"/>
    </row>
    <row r="787" spans="7:7" ht="15.75" customHeight="1">
      <c r="G787" s="19"/>
    </row>
    <row r="788" spans="7:7" ht="15.75" customHeight="1">
      <c r="G788" s="19"/>
    </row>
    <row r="789" spans="7:7" ht="15.75" customHeight="1">
      <c r="G789" s="19"/>
    </row>
    <row r="790" spans="7:7" ht="15.75" customHeight="1">
      <c r="G790" s="19"/>
    </row>
    <row r="791" spans="7:7" ht="15.75" customHeight="1">
      <c r="G791" s="19"/>
    </row>
    <row r="792" spans="7:7" ht="15.75" customHeight="1">
      <c r="G792" s="19"/>
    </row>
    <row r="793" spans="7:7" ht="15.75" customHeight="1">
      <c r="G793" s="19"/>
    </row>
    <row r="794" spans="7:7" ht="15.75" customHeight="1">
      <c r="G794" s="19"/>
    </row>
    <row r="795" spans="7:7" ht="15.75" customHeight="1">
      <c r="G795" s="19"/>
    </row>
    <row r="796" spans="7:7" ht="15.75" customHeight="1">
      <c r="G796" s="19"/>
    </row>
    <row r="797" spans="7:7" ht="15.75" customHeight="1">
      <c r="G797" s="19"/>
    </row>
    <row r="798" spans="7:7" ht="15.75" customHeight="1">
      <c r="G798" s="19"/>
    </row>
    <row r="799" spans="7:7" ht="15.75" customHeight="1">
      <c r="G799" s="19"/>
    </row>
    <row r="800" spans="7:7" ht="15.75" customHeight="1">
      <c r="G800" s="19"/>
    </row>
    <row r="801" spans="7:7" ht="15.75" customHeight="1">
      <c r="G801" s="19"/>
    </row>
    <row r="802" spans="7:7" ht="15.75" customHeight="1">
      <c r="G802" s="19"/>
    </row>
    <row r="803" spans="7:7" ht="15.75" customHeight="1">
      <c r="G803" s="19"/>
    </row>
    <row r="804" spans="7:7" ht="15.75" customHeight="1">
      <c r="G804" s="19"/>
    </row>
    <row r="805" spans="7:7" ht="15.75" customHeight="1">
      <c r="G805" s="19"/>
    </row>
    <row r="806" spans="7:7" ht="15.75" customHeight="1">
      <c r="G806" s="19"/>
    </row>
    <row r="807" spans="7:7" ht="15.75" customHeight="1">
      <c r="G807" s="19"/>
    </row>
    <row r="808" spans="7:7" ht="15.75" customHeight="1">
      <c r="G808" s="19"/>
    </row>
    <row r="809" spans="7:7" ht="15.75" customHeight="1">
      <c r="G809" s="19"/>
    </row>
    <row r="810" spans="7:7" ht="15.75" customHeight="1">
      <c r="G810" s="19"/>
    </row>
    <row r="811" spans="7:7" ht="15.75" customHeight="1">
      <c r="G811" s="19"/>
    </row>
    <row r="812" spans="7:7" ht="15.75" customHeight="1">
      <c r="G812" s="19"/>
    </row>
    <row r="813" spans="7:7" ht="15.75" customHeight="1">
      <c r="G813" s="19"/>
    </row>
    <row r="814" spans="7:7" ht="15.75" customHeight="1">
      <c r="G814" s="19"/>
    </row>
    <row r="815" spans="7:7" ht="15.75" customHeight="1">
      <c r="G815" s="19"/>
    </row>
    <row r="816" spans="7:7" ht="15.75" customHeight="1">
      <c r="G816" s="19"/>
    </row>
    <row r="817" spans="7:7" ht="15.75" customHeight="1">
      <c r="G817" s="19"/>
    </row>
    <row r="818" spans="7:7" ht="15.75" customHeight="1">
      <c r="G818" s="19"/>
    </row>
    <row r="819" spans="7:7" ht="15.75" customHeight="1">
      <c r="G819" s="19"/>
    </row>
    <row r="820" spans="7:7" ht="15.75" customHeight="1">
      <c r="G820" s="19"/>
    </row>
    <row r="821" spans="7:7" ht="15.75" customHeight="1">
      <c r="G821" s="19"/>
    </row>
    <row r="822" spans="7:7" ht="15.75" customHeight="1">
      <c r="G822" s="19"/>
    </row>
    <row r="823" spans="7:7" ht="15.75" customHeight="1">
      <c r="G823" s="19"/>
    </row>
    <row r="824" spans="7:7" ht="15.75" customHeight="1">
      <c r="G824" s="19"/>
    </row>
    <row r="825" spans="7:7" ht="15.75" customHeight="1">
      <c r="G825" s="19"/>
    </row>
    <row r="826" spans="7:7" ht="15.75" customHeight="1">
      <c r="G826" s="19"/>
    </row>
    <row r="827" spans="7:7" ht="15.75" customHeight="1">
      <c r="G827" s="19"/>
    </row>
    <row r="828" spans="7:7" ht="15.75" customHeight="1">
      <c r="G828" s="19"/>
    </row>
    <row r="829" spans="7:7" ht="15.75" customHeight="1">
      <c r="G829" s="19"/>
    </row>
    <row r="830" spans="7:7" ht="15.75" customHeight="1">
      <c r="G830" s="19"/>
    </row>
    <row r="831" spans="7:7" ht="15.75" customHeight="1">
      <c r="G831" s="19"/>
    </row>
    <row r="832" spans="7:7" ht="15.75" customHeight="1">
      <c r="G832" s="19"/>
    </row>
    <row r="833" spans="7:7" ht="15.75" customHeight="1">
      <c r="G833" s="19"/>
    </row>
    <row r="834" spans="7:7" ht="15.75" customHeight="1">
      <c r="G834" s="19"/>
    </row>
    <row r="835" spans="7:7" ht="15.75" customHeight="1">
      <c r="G835" s="19"/>
    </row>
    <row r="836" spans="7:7" ht="15.75" customHeight="1">
      <c r="G836" s="19"/>
    </row>
    <row r="837" spans="7:7" ht="15.75" customHeight="1">
      <c r="G837" s="19"/>
    </row>
    <row r="838" spans="7:7" ht="15.75" customHeight="1">
      <c r="G838" s="19"/>
    </row>
    <row r="839" spans="7:7" ht="15.75" customHeight="1">
      <c r="G839" s="19"/>
    </row>
    <row r="840" spans="7:7" ht="15.75" customHeight="1">
      <c r="G840" s="19"/>
    </row>
    <row r="841" spans="7:7" ht="15.75" customHeight="1">
      <c r="G841" s="19"/>
    </row>
    <row r="842" spans="7:7" ht="15.75" customHeight="1">
      <c r="G842" s="19"/>
    </row>
    <row r="843" spans="7:7" ht="15.75" customHeight="1">
      <c r="G843" s="19"/>
    </row>
    <row r="844" spans="7:7" ht="15.75" customHeight="1">
      <c r="G844" s="19"/>
    </row>
    <row r="845" spans="7:7" ht="15.75" customHeight="1">
      <c r="G845" s="19"/>
    </row>
    <row r="846" spans="7:7" ht="15.75" customHeight="1">
      <c r="G846" s="19"/>
    </row>
    <row r="847" spans="7:7" ht="15.75" customHeight="1">
      <c r="G847" s="19"/>
    </row>
    <row r="848" spans="7:7" ht="15.75" customHeight="1">
      <c r="G848" s="19"/>
    </row>
    <row r="849" spans="7:7" ht="15.75" customHeight="1">
      <c r="G849" s="19"/>
    </row>
    <row r="850" spans="7:7" ht="15.75" customHeight="1">
      <c r="G850" s="19"/>
    </row>
    <row r="851" spans="7:7" ht="15.75" customHeight="1">
      <c r="G851" s="19"/>
    </row>
    <row r="852" spans="7:7" ht="15.75" customHeight="1">
      <c r="G852" s="19"/>
    </row>
    <row r="853" spans="7:7" ht="15.75" customHeight="1">
      <c r="G853" s="19"/>
    </row>
    <row r="854" spans="7:7" ht="15.75" customHeight="1">
      <c r="G854" s="19"/>
    </row>
    <row r="855" spans="7:7" ht="15.75" customHeight="1">
      <c r="G855" s="19"/>
    </row>
    <row r="856" spans="7:7" ht="15.75" customHeight="1">
      <c r="G856" s="19"/>
    </row>
    <row r="857" spans="7:7" ht="15.75" customHeight="1">
      <c r="G857" s="19"/>
    </row>
    <row r="858" spans="7:7" ht="15.75" customHeight="1">
      <c r="G858" s="19"/>
    </row>
    <row r="859" spans="7:7" ht="15.75" customHeight="1">
      <c r="G859" s="19"/>
    </row>
    <row r="860" spans="7:7" ht="15.75" customHeight="1">
      <c r="G860" s="19"/>
    </row>
    <row r="861" spans="7:7" ht="15.75" customHeight="1">
      <c r="G861" s="19"/>
    </row>
    <row r="862" spans="7:7" ht="15.75" customHeight="1">
      <c r="G862" s="19"/>
    </row>
    <row r="863" spans="7:7" ht="15.75" customHeight="1">
      <c r="G863" s="19"/>
    </row>
    <row r="864" spans="7:7" ht="15.75" customHeight="1">
      <c r="G864" s="19"/>
    </row>
    <row r="865" spans="7:7" ht="15.75" customHeight="1">
      <c r="G865" s="19"/>
    </row>
    <row r="866" spans="7:7" ht="15.75" customHeight="1">
      <c r="G866" s="19"/>
    </row>
    <row r="867" spans="7:7" ht="15.75" customHeight="1">
      <c r="G867" s="19"/>
    </row>
    <row r="868" spans="7:7" ht="15.75" customHeight="1">
      <c r="G868" s="19"/>
    </row>
    <row r="869" spans="7:7" ht="15.75" customHeight="1">
      <c r="G869" s="19"/>
    </row>
    <row r="870" spans="7:7" ht="15.75" customHeight="1">
      <c r="G870" s="19"/>
    </row>
    <row r="871" spans="7:7" ht="15.75" customHeight="1">
      <c r="G871" s="19"/>
    </row>
    <row r="872" spans="7:7" ht="15.75" customHeight="1">
      <c r="G872" s="19"/>
    </row>
    <row r="873" spans="7:7" ht="15.75" customHeight="1">
      <c r="G873" s="19"/>
    </row>
    <row r="874" spans="7:7" ht="15.75" customHeight="1">
      <c r="G874" s="19"/>
    </row>
    <row r="875" spans="7:7" ht="15.75" customHeight="1">
      <c r="G875" s="19"/>
    </row>
    <row r="876" spans="7:7" ht="15.75" customHeight="1">
      <c r="G876" s="19"/>
    </row>
    <row r="877" spans="7:7" ht="15.75" customHeight="1">
      <c r="G877" s="19"/>
    </row>
    <row r="878" spans="7:7" ht="15.75" customHeight="1">
      <c r="G878" s="19"/>
    </row>
    <row r="879" spans="7:7" ht="15.75" customHeight="1">
      <c r="G879" s="19"/>
    </row>
    <row r="880" spans="7:7" ht="15.75" customHeight="1">
      <c r="G880" s="19"/>
    </row>
    <row r="881" spans="7:7" ht="15.75" customHeight="1">
      <c r="G881" s="19"/>
    </row>
    <row r="882" spans="7:7" ht="15.75" customHeight="1">
      <c r="G882" s="19"/>
    </row>
    <row r="883" spans="7:7" ht="15.75" customHeight="1">
      <c r="G883" s="19"/>
    </row>
    <row r="884" spans="7:7" ht="15.75" customHeight="1">
      <c r="G884" s="19"/>
    </row>
    <row r="885" spans="7:7" ht="15.75" customHeight="1">
      <c r="G885" s="19"/>
    </row>
    <row r="886" spans="7:7" ht="15.75" customHeight="1">
      <c r="G886" s="19"/>
    </row>
    <row r="887" spans="7:7" ht="15.75" customHeight="1">
      <c r="G887" s="19"/>
    </row>
    <row r="888" spans="7:7" ht="15.75" customHeight="1">
      <c r="G888" s="19"/>
    </row>
    <row r="889" spans="7:7" ht="15.75" customHeight="1">
      <c r="G889" s="19"/>
    </row>
    <row r="890" spans="7:7" ht="15.75" customHeight="1">
      <c r="G890" s="19"/>
    </row>
    <row r="891" spans="7:7" ht="15.75" customHeight="1">
      <c r="G891" s="19"/>
    </row>
    <row r="892" spans="7:7" ht="15.75" customHeight="1">
      <c r="G892" s="19"/>
    </row>
    <row r="893" spans="7:7" ht="15.75" customHeight="1">
      <c r="G893" s="19"/>
    </row>
    <row r="894" spans="7:7" ht="15.75" customHeight="1">
      <c r="G894" s="19"/>
    </row>
    <row r="895" spans="7:7" ht="15.75" customHeight="1">
      <c r="G895" s="19"/>
    </row>
    <row r="896" spans="7:7" ht="15.75" customHeight="1">
      <c r="G896" s="19"/>
    </row>
    <row r="897" spans="7:7" ht="15.75" customHeight="1">
      <c r="G897" s="19"/>
    </row>
    <row r="898" spans="7:7" ht="15.75" customHeight="1">
      <c r="G898" s="19"/>
    </row>
    <row r="899" spans="7:7" ht="15.75" customHeight="1">
      <c r="G899" s="19"/>
    </row>
    <row r="900" spans="7:7" ht="15.75" customHeight="1">
      <c r="G900" s="19"/>
    </row>
    <row r="901" spans="7:7" ht="15.75" customHeight="1">
      <c r="G901" s="19"/>
    </row>
    <row r="902" spans="7:7" ht="15.75" customHeight="1">
      <c r="G902" s="19"/>
    </row>
    <row r="903" spans="7:7" ht="15.75" customHeight="1">
      <c r="G903" s="19"/>
    </row>
    <row r="904" spans="7:7" ht="15.75" customHeight="1">
      <c r="G904" s="19"/>
    </row>
    <row r="905" spans="7:7" ht="15.75" customHeight="1">
      <c r="G905" s="19"/>
    </row>
    <row r="906" spans="7:7" ht="15.75" customHeight="1">
      <c r="G906" s="19"/>
    </row>
    <row r="907" spans="7:7" ht="15.75" customHeight="1">
      <c r="G907" s="19"/>
    </row>
    <row r="908" spans="7:7" ht="15.75" customHeight="1">
      <c r="G908" s="19"/>
    </row>
    <row r="909" spans="7:7" ht="15.75" customHeight="1">
      <c r="G909" s="19"/>
    </row>
    <row r="910" spans="7:7" ht="15.75" customHeight="1">
      <c r="G910" s="19"/>
    </row>
    <row r="911" spans="7:7" ht="15.75" customHeight="1">
      <c r="G911" s="19"/>
    </row>
    <row r="912" spans="7:7" ht="15.75" customHeight="1">
      <c r="G912" s="19"/>
    </row>
    <row r="913" spans="7:7" ht="15.75" customHeight="1">
      <c r="G913" s="19"/>
    </row>
    <row r="914" spans="7:7" ht="15.75" customHeight="1">
      <c r="G914" s="19"/>
    </row>
    <row r="915" spans="7:7" ht="15.75" customHeight="1">
      <c r="G915" s="19"/>
    </row>
    <row r="916" spans="7:7" ht="15.75" customHeight="1">
      <c r="G916" s="19"/>
    </row>
    <row r="917" spans="7:7" ht="15.75" customHeight="1">
      <c r="G917" s="19"/>
    </row>
    <row r="918" spans="7:7" ht="15.75" customHeight="1">
      <c r="G918" s="19"/>
    </row>
    <row r="919" spans="7:7" ht="15.75" customHeight="1">
      <c r="G919" s="19"/>
    </row>
    <row r="920" spans="7:7" ht="15.75" customHeight="1">
      <c r="G920" s="19"/>
    </row>
    <row r="921" spans="7:7" ht="15.75" customHeight="1">
      <c r="G921" s="19"/>
    </row>
    <row r="922" spans="7:7" ht="15.75" customHeight="1">
      <c r="G922" s="19"/>
    </row>
    <row r="923" spans="7:7" ht="15.75" customHeight="1">
      <c r="G923" s="19"/>
    </row>
    <row r="924" spans="7:7" ht="15.75" customHeight="1">
      <c r="G924" s="19"/>
    </row>
    <row r="925" spans="7:7" ht="15.75" customHeight="1">
      <c r="G925" s="19"/>
    </row>
    <row r="926" spans="7:7" ht="15.75" customHeight="1">
      <c r="G926" s="19"/>
    </row>
    <row r="927" spans="7:7" ht="15.75" customHeight="1">
      <c r="G927" s="19"/>
    </row>
    <row r="928" spans="7:7" ht="15.75" customHeight="1">
      <c r="G928" s="19"/>
    </row>
    <row r="929" spans="7:7" ht="15.75" customHeight="1">
      <c r="G929" s="19"/>
    </row>
    <row r="930" spans="7:7" ht="15.75" customHeight="1">
      <c r="G930" s="19"/>
    </row>
    <row r="931" spans="7:7" ht="15.75" customHeight="1">
      <c r="G931" s="19"/>
    </row>
    <row r="932" spans="7:7" ht="15.75" customHeight="1">
      <c r="G932" s="19"/>
    </row>
    <row r="933" spans="7:7" ht="15.75" customHeight="1">
      <c r="G933" s="19"/>
    </row>
    <row r="934" spans="7:7" ht="15.75" customHeight="1">
      <c r="G934" s="19"/>
    </row>
    <row r="935" spans="7:7" ht="15.75" customHeight="1">
      <c r="G935" s="19"/>
    </row>
    <row r="936" spans="7:7" ht="15.75" customHeight="1">
      <c r="G936" s="19"/>
    </row>
    <row r="937" spans="7:7" ht="15.75" customHeight="1">
      <c r="G937" s="19"/>
    </row>
    <row r="938" spans="7:7" ht="15.75" customHeight="1">
      <c r="G938" s="19"/>
    </row>
    <row r="939" spans="7:7" ht="15.75" customHeight="1">
      <c r="G939" s="19"/>
    </row>
    <row r="940" spans="7:7" ht="15.75" customHeight="1">
      <c r="G940" s="19"/>
    </row>
    <row r="941" spans="7:7" ht="15.75" customHeight="1">
      <c r="G941" s="19"/>
    </row>
    <row r="942" spans="7:7" ht="15.75" customHeight="1">
      <c r="G942" s="19"/>
    </row>
    <row r="943" spans="7:7" ht="15.75" customHeight="1">
      <c r="G943" s="19"/>
    </row>
    <row r="944" spans="7:7" ht="15.75" customHeight="1">
      <c r="G944" s="19"/>
    </row>
    <row r="945" spans="7:7" ht="15.75" customHeight="1">
      <c r="G945" s="19"/>
    </row>
    <row r="946" spans="7:7" ht="15.75" customHeight="1">
      <c r="G946" s="19"/>
    </row>
    <row r="947" spans="7:7" ht="15.75" customHeight="1">
      <c r="G947" s="19"/>
    </row>
    <row r="948" spans="7:7" ht="15.75" customHeight="1">
      <c r="G948" s="19"/>
    </row>
    <row r="949" spans="7:7" ht="15.75" customHeight="1">
      <c r="G949" s="19"/>
    </row>
    <row r="950" spans="7:7" ht="15.75" customHeight="1">
      <c r="G950" s="19"/>
    </row>
    <row r="951" spans="7:7" ht="15.75" customHeight="1">
      <c r="G951" s="19"/>
    </row>
    <row r="952" spans="7:7" ht="15.75" customHeight="1">
      <c r="G952" s="19"/>
    </row>
    <row r="953" spans="7:7" ht="15.75" customHeight="1">
      <c r="G953" s="19"/>
    </row>
    <row r="954" spans="7:7" ht="15.75" customHeight="1">
      <c r="G954" s="19"/>
    </row>
    <row r="955" spans="7:7" ht="15.75" customHeight="1">
      <c r="G955" s="19"/>
    </row>
    <row r="956" spans="7:7" ht="15.75" customHeight="1">
      <c r="G956" s="19"/>
    </row>
    <row r="957" spans="7:7" ht="15.75" customHeight="1">
      <c r="G957" s="19"/>
    </row>
    <row r="958" spans="7:7" ht="15.75" customHeight="1">
      <c r="G958" s="19"/>
    </row>
    <row r="959" spans="7:7" ht="15.75" customHeight="1">
      <c r="G959" s="19"/>
    </row>
    <row r="960" spans="7:7" ht="15.75" customHeight="1">
      <c r="G960" s="19"/>
    </row>
    <row r="961" spans="7:7" ht="15.75" customHeight="1">
      <c r="G961" s="19"/>
    </row>
    <row r="962" spans="7:7" ht="15.75" customHeight="1">
      <c r="G962" s="19"/>
    </row>
    <row r="963" spans="7:7" ht="15.75" customHeight="1">
      <c r="G963" s="19"/>
    </row>
    <row r="964" spans="7:7" ht="15.75" customHeight="1">
      <c r="G964" s="19"/>
    </row>
    <row r="965" spans="7:7" ht="15.75" customHeight="1">
      <c r="G965" s="19"/>
    </row>
    <row r="966" spans="7:7" ht="15.75" customHeight="1">
      <c r="G966" s="19"/>
    </row>
    <row r="967" spans="7:7" ht="15.75" customHeight="1">
      <c r="G967" s="19"/>
    </row>
    <row r="968" spans="7:7" ht="15.75" customHeight="1">
      <c r="G968" s="19"/>
    </row>
    <row r="969" spans="7:7" ht="15.75" customHeight="1">
      <c r="G969" s="19"/>
    </row>
    <row r="970" spans="7:7" ht="15.75" customHeight="1">
      <c r="G970" s="19"/>
    </row>
    <row r="971" spans="7:7" ht="15.75" customHeight="1">
      <c r="G971" s="19"/>
    </row>
    <row r="972" spans="7:7" ht="15.75" customHeight="1">
      <c r="G972" s="19"/>
    </row>
    <row r="973" spans="7:7" ht="15.75" customHeight="1">
      <c r="G973" s="19"/>
    </row>
    <row r="974" spans="7:7" ht="15.75" customHeight="1">
      <c r="G974" s="19"/>
    </row>
    <row r="975" spans="7:7" ht="15.75" customHeight="1">
      <c r="G975" s="19"/>
    </row>
    <row r="976" spans="7:7" ht="15.75" customHeight="1">
      <c r="G976" s="19"/>
    </row>
    <row r="977" spans="7:7" ht="15.75" customHeight="1">
      <c r="G977" s="19"/>
    </row>
    <row r="978" spans="7:7" ht="15.75" customHeight="1">
      <c r="G978" s="19"/>
    </row>
    <row r="979" spans="7:7" ht="15.75" customHeight="1">
      <c r="G979" s="19"/>
    </row>
    <row r="980" spans="7:7" ht="15.75" customHeight="1">
      <c r="G980" s="19"/>
    </row>
    <row r="981" spans="7:7" ht="15.75" customHeight="1">
      <c r="G981" s="19"/>
    </row>
    <row r="982" spans="7:7" ht="15.75" customHeight="1">
      <c r="G982" s="19"/>
    </row>
    <row r="983" spans="7:7" ht="15.75" customHeight="1">
      <c r="G983" s="19"/>
    </row>
    <row r="984" spans="7:7" ht="15.75" customHeight="1">
      <c r="G984" s="19"/>
    </row>
    <row r="985" spans="7:7" ht="15.75" customHeight="1">
      <c r="G985" s="19"/>
    </row>
    <row r="986" spans="7:7" ht="15.75" customHeight="1">
      <c r="G986" s="19"/>
    </row>
    <row r="987" spans="7:7" ht="15.75" customHeight="1">
      <c r="G987" s="19"/>
    </row>
    <row r="988" spans="7:7" ht="15.75" customHeight="1">
      <c r="G988" s="19"/>
    </row>
    <row r="989" spans="7:7" ht="15.75" customHeight="1">
      <c r="G989" s="19"/>
    </row>
    <row r="990" spans="7:7" ht="15.75" customHeight="1">
      <c r="G990" s="19"/>
    </row>
    <row r="991" spans="7:7" ht="15.75" customHeight="1">
      <c r="G991" s="19"/>
    </row>
    <row r="992" spans="7:7" ht="15.75" customHeight="1">
      <c r="G992" s="19"/>
    </row>
    <row r="993" spans="7:7" ht="15.75" customHeight="1">
      <c r="G993" s="19"/>
    </row>
    <row r="994" spans="7:7" ht="15.75" customHeight="1">
      <c r="G994" s="19"/>
    </row>
    <row r="995" spans="7:7" ht="15.75" customHeight="1">
      <c r="G995" s="19"/>
    </row>
    <row r="996" spans="7:7" ht="15.75" customHeight="1">
      <c r="G996" s="19"/>
    </row>
    <row r="997" spans="7:7" ht="15.75" customHeight="1">
      <c r="G997" s="19"/>
    </row>
    <row r="998" spans="7:7" ht="15.75" customHeight="1">
      <c r="G998" s="19"/>
    </row>
    <row r="999" spans="7:7" ht="15.75" customHeight="1">
      <c r="G999" s="19"/>
    </row>
    <row r="1000" spans="7:7" ht="15.75" customHeight="1">
      <c r="G1000" s="1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1000"/>
  <sheetViews>
    <sheetView workbookViewId="0"/>
  </sheetViews>
  <sheetFormatPr defaultColWidth="12.6640625" defaultRowHeight="15" customHeight="1"/>
  <cols>
    <col min="1" max="1" width="30.75" customWidth="1"/>
    <col min="2" max="6" width="12.6640625" customWidth="1"/>
  </cols>
  <sheetData>
    <row r="1" spans="1:5" ht="29">
      <c r="A1" s="1" t="s">
        <v>0</v>
      </c>
      <c r="B1" s="1" t="s">
        <v>3</v>
      </c>
      <c r="C1" s="2" t="s">
        <v>4</v>
      </c>
      <c r="D1" s="2" t="s">
        <v>6</v>
      </c>
      <c r="E1" s="2" t="s">
        <v>7</v>
      </c>
    </row>
    <row r="2" spans="1:5" ht="14.5">
      <c r="A2" s="3" t="s">
        <v>8</v>
      </c>
      <c r="B2" s="6">
        <f>81099-24841</f>
        <v>56258</v>
      </c>
      <c r="C2" s="8">
        <f t="shared" ref="C2:C4" si="0">B2/SUM(B$2:B$4)</f>
        <v>0.11077375045287714</v>
      </c>
      <c r="D2" s="10">
        <f t="shared" ref="D2:D4" si="1">C2*75</f>
        <v>8.3080312839657857</v>
      </c>
      <c r="E2" s="10">
        <f t="shared" ref="E2:E4" si="2">C2*10</f>
        <v>1.1077375045287714</v>
      </c>
    </row>
    <row r="3" spans="1:5" ht="14.5">
      <c r="A3" s="3" t="s">
        <v>11</v>
      </c>
      <c r="B3" s="12">
        <v>282665</v>
      </c>
      <c r="C3" s="8">
        <f t="shared" si="0"/>
        <v>0.5565761699982672</v>
      </c>
      <c r="D3" s="10">
        <f t="shared" si="1"/>
        <v>41.74321274987004</v>
      </c>
      <c r="E3" s="10">
        <f t="shared" si="2"/>
        <v>5.565761699982672</v>
      </c>
    </row>
    <row r="4" spans="1:5" ht="14.5">
      <c r="A4" s="3" t="s">
        <v>13</v>
      </c>
      <c r="B4" s="12">
        <v>168941</v>
      </c>
      <c r="C4" s="8">
        <f t="shared" si="0"/>
        <v>0.33265007954885562</v>
      </c>
      <c r="D4" s="10">
        <f t="shared" si="1"/>
        <v>24.948755966164171</v>
      </c>
      <c r="E4" s="10">
        <f t="shared" si="2"/>
        <v>3.3265007954885562</v>
      </c>
    </row>
    <row r="5" spans="1:5" ht="14.5">
      <c r="A5" s="15" t="s">
        <v>14</v>
      </c>
      <c r="B5" s="15"/>
      <c r="C5" s="17">
        <f t="shared" ref="C5:E5" si="3">SUM(C2:C4)</f>
        <v>1</v>
      </c>
      <c r="D5" s="18">
        <f t="shared" si="3"/>
        <v>75</v>
      </c>
      <c r="E5" s="18">
        <f t="shared" si="3"/>
        <v>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0"/>
  <sheetViews>
    <sheetView workbookViewId="0"/>
  </sheetViews>
  <sheetFormatPr defaultColWidth="12.6640625" defaultRowHeight="15" customHeight="1"/>
  <cols>
    <col min="1" max="1" width="9.5" customWidth="1"/>
    <col min="2" max="2" width="8" customWidth="1"/>
    <col min="3" max="3" width="11.4140625" customWidth="1"/>
    <col min="4" max="4" width="12" customWidth="1"/>
    <col min="5" max="10" width="7.6640625" customWidth="1"/>
  </cols>
  <sheetData>
    <row r="1" spans="1:10" ht="13.5" customHeight="1">
      <c r="A1" s="43" t="s">
        <v>1</v>
      </c>
      <c r="B1" s="45" t="s">
        <v>5</v>
      </c>
      <c r="C1" s="44"/>
      <c r="D1" s="44"/>
      <c r="E1" s="45" t="s">
        <v>9</v>
      </c>
      <c r="F1" s="44"/>
      <c r="G1" s="44"/>
      <c r="H1" s="9"/>
      <c r="I1" s="9"/>
      <c r="J1" s="9"/>
    </row>
    <row r="2" spans="1:10" ht="28.5" customHeight="1">
      <c r="A2" s="44"/>
      <c r="B2" s="2" t="s">
        <v>4</v>
      </c>
      <c r="C2" s="2" t="s">
        <v>6</v>
      </c>
      <c r="D2" s="2" t="s">
        <v>7</v>
      </c>
      <c r="E2" s="2" t="s">
        <v>4</v>
      </c>
      <c r="F2" s="2" t="s">
        <v>6</v>
      </c>
      <c r="G2" s="2" t="s">
        <v>7</v>
      </c>
      <c r="H2" s="9"/>
      <c r="I2" s="11"/>
      <c r="J2" s="11"/>
    </row>
    <row r="3" spans="1:10" ht="13.5" customHeight="1">
      <c r="A3" s="9" t="s">
        <v>12</v>
      </c>
      <c r="B3" s="13">
        <v>0.41399999999999998</v>
      </c>
      <c r="C3" s="14">
        <f t="shared" ref="C3:C8" si="0">B3*75</f>
        <v>31.049999999999997</v>
      </c>
      <c r="D3" s="14">
        <f t="shared" ref="D3:D8" si="1">B3*10</f>
        <v>4.1399999999999997</v>
      </c>
      <c r="E3" s="13">
        <f t="shared" ref="E3:E6" si="2">B3/(SUM(B$3:B$6))</f>
        <v>0.41608040201005025</v>
      </c>
      <c r="F3" s="14">
        <f t="shared" ref="F3:F6" si="3">E3*75</f>
        <v>31.206030150753769</v>
      </c>
      <c r="G3" s="14">
        <f t="shared" ref="G3:G6" si="4">E3*10</f>
        <v>4.1608040201005023</v>
      </c>
      <c r="H3" s="9"/>
      <c r="I3" s="11"/>
      <c r="J3" s="11"/>
    </row>
    <row r="4" spans="1:10" ht="13.5" customHeight="1">
      <c r="A4" s="9" t="s">
        <v>17</v>
      </c>
      <c r="B4" s="13">
        <v>0.27600000000000002</v>
      </c>
      <c r="C4" s="14">
        <f t="shared" si="0"/>
        <v>20.700000000000003</v>
      </c>
      <c r="D4" s="14">
        <f t="shared" si="1"/>
        <v>2.7600000000000002</v>
      </c>
      <c r="E4" s="13">
        <f t="shared" si="2"/>
        <v>0.27738693467336689</v>
      </c>
      <c r="F4" s="14">
        <f t="shared" si="3"/>
        <v>20.804020100502516</v>
      </c>
      <c r="G4" s="14">
        <f t="shared" si="4"/>
        <v>2.7738693467336688</v>
      </c>
      <c r="H4" s="9"/>
      <c r="I4" s="11"/>
      <c r="J4" s="11"/>
    </row>
    <row r="5" spans="1:10" ht="13.5" customHeight="1">
      <c r="A5" s="9" t="s">
        <v>18</v>
      </c>
      <c r="B5" s="13">
        <v>6.3E-2</v>
      </c>
      <c r="C5" s="14">
        <f t="shared" si="0"/>
        <v>4.7249999999999996</v>
      </c>
      <c r="D5" s="14">
        <f t="shared" si="1"/>
        <v>0.63</v>
      </c>
      <c r="E5" s="13">
        <f t="shared" si="2"/>
        <v>6.3316582914572872E-2</v>
      </c>
      <c r="F5" s="14">
        <f t="shared" si="3"/>
        <v>4.7487437185929657</v>
      </c>
      <c r="G5" s="14">
        <f t="shared" si="4"/>
        <v>0.63316582914572872</v>
      </c>
      <c r="H5" s="9"/>
      <c r="I5" s="11"/>
      <c r="J5" s="11"/>
    </row>
    <row r="6" spans="1:10" ht="13.5" customHeight="1">
      <c r="A6" s="9" t="s">
        <v>20</v>
      </c>
      <c r="B6" s="13">
        <v>0.24199999999999999</v>
      </c>
      <c r="C6" s="14">
        <f t="shared" si="0"/>
        <v>18.149999999999999</v>
      </c>
      <c r="D6" s="14">
        <f t="shared" si="1"/>
        <v>2.42</v>
      </c>
      <c r="E6" s="13">
        <f t="shared" si="2"/>
        <v>0.24321608040201007</v>
      </c>
      <c r="F6" s="14">
        <f t="shared" si="3"/>
        <v>18.241206030150757</v>
      </c>
      <c r="G6" s="14">
        <f t="shared" si="4"/>
        <v>2.4321608040201008</v>
      </c>
      <c r="H6" s="9"/>
      <c r="I6" s="11"/>
      <c r="J6" s="11"/>
    </row>
    <row r="7" spans="1:10" ht="13.5" customHeight="1">
      <c r="A7" s="9" t="s">
        <v>21</v>
      </c>
      <c r="B7" s="13">
        <v>5.0000000000000001E-3</v>
      </c>
      <c r="C7" s="14">
        <f t="shared" si="0"/>
        <v>0.375</v>
      </c>
      <c r="D7" s="14">
        <f t="shared" si="1"/>
        <v>0.05</v>
      </c>
      <c r="E7" s="9" t="s">
        <v>22</v>
      </c>
      <c r="F7" s="20"/>
      <c r="G7" s="20"/>
      <c r="H7" s="9"/>
      <c r="I7" s="11"/>
      <c r="J7" s="11"/>
    </row>
    <row r="8" spans="1:10" ht="13.5" customHeight="1">
      <c r="A8" s="21" t="s">
        <v>23</v>
      </c>
      <c r="B8" s="22">
        <f>SUM(B3:B7)</f>
        <v>0.99999999999999989</v>
      </c>
      <c r="C8" s="23">
        <f t="shared" si="0"/>
        <v>74.999999999999986</v>
      </c>
      <c r="D8" s="23">
        <f t="shared" si="1"/>
        <v>9.9999999999999982</v>
      </c>
      <c r="E8" s="22">
        <f>SUM(E3:E7)</f>
        <v>1.0000000000000002</v>
      </c>
      <c r="F8" s="23">
        <f>E8*75</f>
        <v>75.000000000000014</v>
      </c>
      <c r="G8" s="23">
        <f>E8*10</f>
        <v>10.000000000000002</v>
      </c>
      <c r="H8" s="9"/>
      <c r="I8" s="11"/>
      <c r="J8" s="11"/>
    </row>
    <row r="9" spans="1:10" ht="13.5" customHeight="1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 ht="13.5" customHeight="1"/>
    <row r="11" spans="1:10" ht="13.5" customHeight="1"/>
    <row r="12" spans="1:10" ht="13.5" customHeight="1"/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A2"/>
    <mergeCell ref="B1:D1"/>
    <mergeCell ref="E1:G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0"/>
  <sheetViews>
    <sheetView workbookViewId="0">
      <selection activeCell="C2" sqref="C2"/>
    </sheetView>
  </sheetViews>
  <sheetFormatPr defaultColWidth="12.6640625" defaultRowHeight="15" customHeight="1"/>
  <cols>
    <col min="1" max="1" width="18.25" customWidth="1"/>
    <col min="2" max="2" width="14.75" customWidth="1"/>
    <col min="3" max="3" width="21.5" style="30" customWidth="1"/>
    <col min="4" max="4" width="14.1640625" customWidth="1"/>
    <col min="5" max="5" width="11.9140625" customWidth="1"/>
    <col min="6" max="6" width="15.5" customWidth="1"/>
    <col min="7" max="7" width="14" customWidth="1"/>
    <col min="8" max="8" width="13.5" customWidth="1"/>
    <col min="9" max="9" width="15.5" customWidth="1"/>
    <col min="10" max="10" width="14" customWidth="1"/>
    <col min="11" max="11" width="14.25" customWidth="1"/>
  </cols>
  <sheetData>
    <row r="1" spans="1:11" ht="14">
      <c r="A1" s="25"/>
      <c r="B1" s="26"/>
      <c r="E1" s="27"/>
      <c r="F1" s="46" t="s">
        <v>25</v>
      </c>
      <c r="G1" s="44"/>
      <c r="H1" s="44"/>
      <c r="I1" s="46" t="s">
        <v>26</v>
      </c>
      <c r="J1" s="44"/>
      <c r="K1" s="44"/>
    </row>
    <row r="2" spans="1:11" ht="54" customHeight="1">
      <c r="A2" s="25" t="s">
        <v>85</v>
      </c>
      <c r="B2" s="26" t="s">
        <v>27</v>
      </c>
      <c r="D2" s="28" t="s">
        <v>28</v>
      </c>
      <c r="E2" s="26" t="s">
        <v>29</v>
      </c>
      <c r="F2" s="26" t="s">
        <v>30</v>
      </c>
      <c r="G2" s="26" t="s">
        <v>31</v>
      </c>
      <c r="H2" s="29" t="s">
        <v>32</v>
      </c>
      <c r="I2" s="26" t="s">
        <v>30</v>
      </c>
      <c r="J2" s="26" t="s">
        <v>31</v>
      </c>
      <c r="K2" s="29" t="s">
        <v>33</v>
      </c>
    </row>
    <row r="3" spans="1:11" ht="13.5" customHeight="1">
      <c r="A3" s="30" t="s">
        <v>34</v>
      </c>
      <c r="B3" s="31">
        <v>488</v>
      </c>
      <c r="D3" s="32">
        <f t="shared" ref="D3:D50" si="0">POWER(B3,$C$8)</f>
        <v>262.77124564435752</v>
      </c>
      <c r="E3" s="32">
        <f t="shared" ref="E3:E50" si="1">D3/$D$51</f>
        <v>1.1819785332609503E-3</v>
      </c>
      <c r="F3" s="32">
        <f t="shared" ref="F3:F50" si="2">ROUND(E3*$C$5,0)</f>
        <v>0</v>
      </c>
      <c r="G3" s="32">
        <f t="shared" ref="G3:G50" si="3">IF(F3=0,1,0)</f>
        <v>1</v>
      </c>
      <c r="H3" s="32">
        <f t="shared" ref="H3:H50" si="4">SUM(F3:G3)</f>
        <v>1</v>
      </c>
      <c r="I3" s="32">
        <f t="shared" ref="I3:I50" si="5">ROUND(E3*$C$11,0)</f>
        <v>0</v>
      </c>
      <c r="J3" s="32">
        <f t="shared" ref="J3:J50" si="6">IF(I3=0,1,0)</f>
        <v>1</v>
      </c>
      <c r="K3" s="33">
        <f t="shared" ref="K3:K50" si="7">SUM(I3:J3)</f>
        <v>1</v>
      </c>
    </row>
    <row r="4" spans="1:11" ht="31.5" customHeight="1">
      <c r="A4" s="30" t="s">
        <v>35</v>
      </c>
      <c r="B4" s="31">
        <v>19644</v>
      </c>
      <c r="C4" s="34" t="s">
        <v>36</v>
      </c>
      <c r="D4" s="32">
        <f t="shared" si="0"/>
        <v>7309.8242090363401</v>
      </c>
      <c r="E4" s="32">
        <f t="shared" si="1"/>
        <v>3.2880520377354644E-2</v>
      </c>
      <c r="F4" s="32">
        <f t="shared" si="2"/>
        <v>2</v>
      </c>
      <c r="G4" s="32">
        <f t="shared" si="3"/>
        <v>0</v>
      </c>
      <c r="H4" s="32">
        <f t="shared" si="4"/>
        <v>2</v>
      </c>
      <c r="I4" s="32">
        <f t="shared" si="5"/>
        <v>2</v>
      </c>
      <c r="J4" s="32">
        <f t="shared" si="6"/>
        <v>0</v>
      </c>
      <c r="K4" s="33">
        <f t="shared" si="7"/>
        <v>2</v>
      </c>
    </row>
    <row r="5" spans="1:11" ht="13.5" customHeight="1">
      <c r="A5" s="30" t="s">
        <v>37</v>
      </c>
      <c r="B5" s="31">
        <v>12267</v>
      </c>
      <c r="C5" s="40">
        <v>75</v>
      </c>
      <c r="D5" s="32">
        <f t="shared" si="0"/>
        <v>4784.8081456462924</v>
      </c>
      <c r="E5" s="32">
        <f t="shared" si="1"/>
        <v>2.1522676501600297E-2</v>
      </c>
      <c r="F5" s="32">
        <f t="shared" si="2"/>
        <v>2</v>
      </c>
      <c r="G5" s="32">
        <f t="shared" si="3"/>
        <v>0</v>
      </c>
      <c r="H5" s="32">
        <f t="shared" si="4"/>
        <v>2</v>
      </c>
      <c r="I5" s="32">
        <f t="shared" si="5"/>
        <v>1</v>
      </c>
      <c r="J5" s="32">
        <f t="shared" si="6"/>
        <v>0</v>
      </c>
      <c r="K5" s="33">
        <f t="shared" si="7"/>
        <v>1</v>
      </c>
    </row>
    <row r="6" spans="1:11" ht="13.5" customHeight="1">
      <c r="A6" s="30" t="s">
        <v>38</v>
      </c>
      <c r="B6" s="31">
        <v>7466</v>
      </c>
      <c r="C6" s="41"/>
      <c r="D6" s="32">
        <f t="shared" si="0"/>
        <v>3060.4070027215844</v>
      </c>
      <c r="E6" s="32">
        <f t="shared" si="1"/>
        <v>1.3766100516013879E-2</v>
      </c>
      <c r="F6" s="32">
        <f t="shared" si="2"/>
        <v>1</v>
      </c>
      <c r="G6" s="32">
        <f t="shared" si="3"/>
        <v>0</v>
      </c>
      <c r="H6" s="32">
        <f t="shared" si="4"/>
        <v>1</v>
      </c>
      <c r="I6" s="32">
        <f t="shared" si="5"/>
        <v>1</v>
      </c>
      <c r="J6" s="32">
        <f t="shared" si="6"/>
        <v>0</v>
      </c>
      <c r="K6" s="33">
        <f t="shared" si="7"/>
        <v>1</v>
      </c>
    </row>
    <row r="7" spans="1:11" ht="13.5" customHeight="1">
      <c r="A7" s="30" t="s">
        <v>39</v>
      </c>
      <c r="B7" s="31">
        <v>19285</v>
      </c>
      <c r="C7" s="42" t="s">
        <v>40</v>
      </c>
      <c r="D7" s="32">
        <f t="shared" si="0"/>
        <v>7189.4832938523132</v>
      </c>
      <c r="E7" s="32">
        <f t="shared" si="1"/>
        <v>3.2339211612494548E-2</v>
      </c>
      <c r="F7" s="32">
        <f t="shared" si="2"/>
        <v>2</v>
      </c>
      <c r="G7" s="32">
        <f t="shared" si="3"/>
        <v>0</v>
      </c>
      <c r="H7" s="32">
        <f t="shared" si="4"/>
        <v>2</v>
      </c>
      <c r="I7" s="32">
        <f t="shared" si="5"/>
        <v>2</v>
      </c>
      <c r="J7" s="32">
        <f t="shared" si="6"/>
        <v>0</v>
      </c>
      <c r="K7" s="33">
        <f t="shared" si="7"/>
        <v>2</v>
      </c>
    </row>
    <row r="8" spans="1:11" ht="13.5" customHeight="1">
      <c r="A8" s="30" t="s">
        <v>41</v>
      </c>
      <c r="B8" s="31">
        <v>22958</v>
      </c>
      <c r="C8" s="40">
        <v>0.9</v>
      </c>
      <c r="D8" s="32">
        <f t="shared" si="0"/>
        <v>8410.8646916530415</v>
      </c>
      <c r="E8" s="32">
        <f t="shared" si="1"/>
        <v>3.7833140712631282E-2</v>
      </c>
      <c r="F8" s="32">
        <f t="shared" si="2"/>
        <v>3</v>
      </c>
      <c r="G8" s="32">
        <f t="shared" si="3"/>
        <v>0</v>
      </c>
      <c r="H8" s="32">
        <f t="shared" si="4"/>
        <v>3</v>
      </c>
      <c r="I8" s="32">
        <f t="shared" si="5"/>
        <v>3</v>
      </c>
      <c r="J8" s="32">
        <f t="shared" si="6"/>
        <v>0</v>
      </c>
      <c r="K8" s="33">
        <f t="shared" si="7"/>
        <v>3</v>
      </c>
    </row>
    <row r="9" spans="1:11" ht="13.5" customHeight="1">
      <c r="A9" s="30" t="s">
        <v>42</v>
      </c>
      <c r="B9" s="31">
        <v>24787</v>
      </c>
      <c r="C9" s="41"/>
      <c r="D9" s="32">
        <f t="shared" si="0"/>
        <v>9011.5930227489516</v>
      </c>
      <c r="E9" s="32">
        <f t="shared" si="1"/>
        <v>4.0535293263363727E-2</v>
      </c>
      <c r="F9" s="32">
        <f t="shared" si="2"/>
        <v>3</v>
      </c>
      <c r="G9" s="32">
        <f t="shared" si="3"/>
        <v>0</v>
      </c>
      <c r="H9" s="32">
        <f t="shared" si="4"/>
        <v>3</v>
      </c>
      <c r="I9" s="32">
        <f t="shared" si="5"/>
        <v>3</v>
      </c>
      <c r="J9" s="32">
        <f t="shared" si="6"/>
        <v>0</v>
      </c>
      <c r="K9" s="33">
        <f t="shared" si="7"/>
        <v>3</v>
      </c>
    </row>
    <row r="10" spans="1:11" ht="34.5" customHeight="1">
      <c r="A10" s="30" t="s">
        <v>43</v>
      </c>
      <c r="B10" s="31">
        <v>13271</v>
      </c>
      <c r="C10" s="34" t="s">
        <v>44</v>
      </c>
      <c r="D10" s="32">
        <f t="shared" si="0"/>
        <v>5135.8612724722661</v>
      </c>
      <c r="E10" s="32">
        <f t="shared" si="1"/>
        <v>2.3101758181275488E-2</v>
      </c>
      <c r="F10" s="32">
        <f t="shared" si="2"/>
        <v>2</v>
      </c>
      <c r="G10" s="32">
        <f t="shared" si="3"/>
        <v>0</v>
      </c>
      <c r="H10" s="32">
        <f t="shared" si="4"/>
        <v>2</v>
      </c>
      <c r="I10" s="32">
        <f t="shared" si="5"/>
        <v>2</v>
      </c>
      <c r="J10" s="32">
        <f t="shared" si="6"/>
        <v>0</v>
      </c>
      <c r="K10" s="33">
        <f t="shared" si="7"/>
        <v>2</v>
      </c>
    </row>
    <row r="11" spans="1:11" ht="13.5" customHeight="1">
      <c r="A11" s="30" t="s">
        <v>45</v>
      </c>
      <c r="B11" s="31">
        <v>19459</v>
      </c>
      <c r="C11" s="40">
        <f>C5-SUM(G:G)</f>
        <v>67</v>
      </c>
      <c r="D11" s="32">
        <f t="shared" si="0"/>
        <v>7247.8378099811898</v>
      </c>
      <c r="E11" s="32">
        <f t="shared" si="1"/>
        <v>3.2601697658918793E-2</v>
      </c>
      <c r="F11" s="32">
        <f t="shared" si="2"/>
        <v>2</v>
      </c>
      <c r="G11" s="32">
        <f t="shared" si="3"/>
        <v>0</v>
      </c>
      <c r="H11" s="32">
        <f t="shared" si="4"/>
        <v>2</v>
      </c>
      <c r="I11" s="32">
        <f t="shared" si="5"/>
        <v>2</v>
      </c>
      <c r="J11" s="32">
        <f t="shared" si="6"/>
        <v>0</v>
      </c>
      <c r="K11" s="33">
        <f t="shared" si="7"/>
        <v>2</v>
      </c>
    </row>
    <row r="12" spans="1:11" ht="13.5" customHeight="1">
      <c r="A12" s="30" t="s">
        <v>46</v>
      </c>
      <c r="B12" s="31">
        <v>6549</v>
      </c>
      <c r="C12" s="41"/>
      <c r="D12" s="32">
        <f t="shared" si="0"/>
        <v>2719.9285231640383</v>
      </c>
      <c r="E12" s="32">
        <f t="shared" si="1"/>
        <v>1.2234584946692346E-2</v>
      </c>
      <c r="F12" s="32">
        <f t="shared" si="2"/>
        <v>1</v>
      </c>
      <c r="G12" s="32">
        <f t="shared" si="3"/>
        <v>0</v>
      </c>
      <c r="H12" s="32">
        <f t="shared" si="4"/>
        <v>1</v>
      </c>
      <c r="I12" s="32">
        <f t="shared" si="5"/>
        <v>1</v>
      </c>
      <c r="J12" s="32">
        <f t="shared" si="6"/>
        <v>0</v>
      </c>
      <c r="K12" s="33">
        <f t="shared" si="7"/>
        <v>1</v>
      </c>
    </row>
    <row r="13" spans="1:11" ht="15.75" customHeight="1">
      <c r="A13" s="30" t="s">
        <v>47</v>
      </c>
      <c r="B13" s="31">
        <v>2079</v>
      </c>
      <c r="D13" s="32">
        <f t="shared" si="0"/>
        <v>968.43179697565404</v>
      </c>
      <c r="E13" s="32">
        <f t="shared" si="1"/>
        <v>4.3561295762998926E-3</v>
      </c>
      <c r="F13" s="32">
        <f t="shared" si="2"/>
        <v>0</v>
      </c>
      <c r="G13" s="32">
        <f t="shared" si="3"/>
        <v>1</v>
      </c>
      <c r="H13" s="32">
        <f t="shared" si="4"/>
        <v>1</v>
      </c>
      <c r="I13" s="32">
        <f t="shared" si="5"/>
        <v>0</v>
      </c>
      <c r="J13" s="32">
        <f t="shared" si="6"/>
        <v>1</v>
      </c>
      <c r="K13" s="33">
        <f t="shared" si="7"/>
        <v>1</v>
      </c>
    </row>
    <row r="14" spans="1:11" ht="13.5" customHeight="1">
      <c r="A14" s="30" t="s">
        <v>48</v>
      </c>
      <c r="B14" s="31">
        <v>31940</v>
      </c>
      <c r="D14" s="32">
        <f t="shared" si="0"/>
        <v>11321.433517851105</v>
      </c>
      <c r="E14" s="32">
        <f t="shared" si="1"/>
        <v>5.0925250025081484E-2</v>
      </c>
      <c r="F14" s="32">
        <f t="shared" si="2"/>
        <v>4</v>
      </c>
      <c r="G14" s="32">
        <f t="shared" si="3"/>
        <v>0</v>
      </c>
      <c r="H14" s="32">
        <f t="shared" si="4"/>
        <v>4</v>
      </c>
      <c r="I14" s="32">
        <f t="shared" si="5"/>
        <v>3</v>
      </c>
      <c r="J14" s="32">
        <f t="shared" si="6"/>
        <v>0</v>
      </c>
      <c r="K14" s="33">
        <f t="shared" si="7"/>
        <v>3</v>
      </c>
    </row>
    <row r="15" spans="1:11" ht="13.5" customHeight="1">
      <c r="A15" s="30" t="s">
        <v>49</v>
      </c>
      <c r="B15" s="31">
        <v>6641</v>
      </c>
      <c r="D15" s="32">
        <f t="shared" si="0"/>
        <v>2754.2929610341967</v>
      </c>
      <c r="E15" s="32">
        <f t="shared" si="1"/>
        <v>1.2389160565384964E-2</v>
      </c>
      <c r="F15" s="32">
        <f t="shared" si="2"/>
        <v>1</v>
      </c>
      <c r="G15" s="32">
        <f t="shared" si="3"/>
        <v>0</v>
      </c>
      <c r="H15" s="32">
        <f t="shared" si="4"/>
        <v>1</v>
      </c>
      <c r="I15" s="32">
        <f t="shared" si="5"/>
        <v>1</v>
      </c>
      <c r="J15" s="32">
        <f t="shared" si="6"/>
        <v>0</v>
      </c>
      <c r="K15" s="33">
        <f t="shared" si="7"/>
        <v>1</v>
      </c>
    </row>
    <row r="16" spans="1:11" ht="13.5" customHeight="1">
      <c r="A16" s="30" t="s">
        <v>50</v>
      </c>
      <c r="B16" s="31">
        <v>6457</v>
      </c>
      <c r="D16" s="32">
        <f t="shared" si="0"/>
        <v>2685.5157747224939</v>
      </c>
      <c r="E16" s="32">
        <f t="shared" si="1"/>
        <v>1.2079792020896098E-2</v>
      </c>
      <c r="F16" s="32">
        <f t="shared" si="2"/>
        <v>1</v>
      </c>
      <c r="G16" s="32">
        <f t="shared" si="3"/>
        <v>0</v>
      </c>
      <c r="H16" s="32">
        <f t="shared" si="4"/>
        <v>1</v>
      </c>
      <c r="I16" s="32">
        <f t="shared" si="5"/>
        <v>1</v>
      </c>
      <c r="J16" s="32">
        <f t="shared" si="6"/>
        <v>0</v>
      </c>
      <c r="K16" s="33">
        <f t="shared" si="7"/>
        <v>1</v>
      </c>
    </row>
    <row r="17" spans="1:11" ht="13.5" customHeight="1">
      <c r="A17" s="30" t="s">
        <v>51</v>
      </c>
      <c r="B17" s="31">
        <v>2319</v>
      </c>
      <c r="D17" s="32">
        <f t="shared" si="0"/>
        <v>1068.4905211336188</v>
      </c>
      <c r="E17" s="32">
        <f t="shared" si="1"/>
        <v>4.806206462491084E-3</v>
      </c>
      <c r="F17" s="32">
        <f t="shared" si="2"/>
        <v>0</v>
      </c>
      <c r="G17" s="32">
        <f t="shared" si="3"/>
        <v>1</v>
      </c>
      <c r="H17" s="32">
        <f t="shared" si="4"/>
        <v>1</v>
      </c>
      <c r="I17" s="32">
        <f t="shared" si="5"/>
        <v>0</v>
      </c>
      <c r="J17" s="32">
        <f t="shared" si="6"/>
        <v>1</v>
      </c>
      <c r="K17" s="33">
        <f t="shared" si="7"/>
        <v>1</v>
      </c>
    </row>
    <row r="18" spans="1:11" ht="13.5" customHeight="1">
      <c r="A18" s="30" t="s">
        <v>52</v>
      </c>
      <c r="B18" s="31">
        <v>19649</v>
      </c>
      <c r="D18" s="32">
        <f t="shared" si="0"/>
        <v>7311.4987045744456</v>
      </c>
      <c r="E18" s="32">
        <f t="shared" si="1"/>
        <v>3.2888052471573052E-2</v>
      </c>
      <c r="F18" s="32">
        <f t="shared" si="2"/>
        <v>2</v>
      </c>
      <c r="G18" s="32">
        <f t="shared" si="3"/>
        <v>0</v>
      </c>
      <c r="H18" s="32">
        <f t="shared" si="4"/>
        <v>2</v>
      </c>
      <c r="I18" s="32">
        <f t="shared" si="5"/>
        <v>2</v>
      </c>
      <c r="J18" s="32">
        <f t="shared" si="6"/>
        <v>0</v>
      </c>
      <c r="K18" s="33">
        <f t="shared" si="7"/>
        <v>2</v>
      </c>
    </row>
    <row r="19" spans="1:11" ht="13.5" customHeight="1">
      <c r="A19" s="30" t="s">
        <v>53</v>
      </c>
      <c r="B19" s="31">
        <v>5900</v>
      </c>
      <c r="D19" s="32">
        <f t="shared" si="0"/>
        <v>2476.0921908717241</v>
      </c>
      <c r="E19" s="32">
        <f t="shared" si="1"/>
        <v>1.1137778065513762E-2</v>
      </c>
      <c r="F19" s="32">
        <f t="shared" si="2"/>
        <v>1</v>
      </c>
      <c r="G19" s="32">
        <f t="shared" si="3"/>
        <v>0</v>
      </c>
      <c r="H19" s="32">
        <f t="shared" si="4"/>
        <v>1</v>
      </c>
      <c r="I19" s="32">
        <f t="shared" si="5"/>
        <v>1</v>
      </c>
      <c r="J19" s="32">
        <f t="shared" si="6"/>
        <v>0</v>
      </c>
      <c r="K19" s="33">
        <f t="shared" si="7"/>
        <v>1</v>
      </c>
    </row>
    <row r="20" spans="1:11" ht="13.5" customHeight="1">
      <c r="A20" s="30" t="s">
        <v>54</v>
      </c>
      <c r="B20" s="31">
        <v>5717</v>
      </c>
      <c r="D20" s="32">
        <f t="shared" si="0"/>
        <v>2406.863012753548</v>
      </c>
      <c r="E20" s="32">
        <f t="shared" si="1"/>
        <v>1.0826376404307152E-2</v>
      </c>
      <c r="F20" s="32">
        <f t="shared" si="2"/>
        <v>1</v>
      </c>
      <c r="G20" s="32">
        <f t="shared" si="3"/>
        <v>0</v>
      </c>
      <c r="H20" s="32">
        <f t="shared" si="4"/>
        <v>1</v>
      </c>
      <c r="I20" s="32">
        <f t="shared" si="5"/>
        <v>1</v>
      </c>
      <c r="J20" s="32">
        <f t="shared" si="6"/>
        <v>0</v>
      </c>
      <c r="K20" s="33">
        <f t="shared" si="7"/>
        <v>1</v>
      </c>
    </row>
    <row r="21" spans="1:11" ht="13.5" customHeight="1">
      <c r="A21" s="30" t="s">
        <v>55</v>
      </c>
      <c r="B21" s="31">
        <v>29547</v>
      </c>
      <c r="D21" s="32">
        <f t="shared" si="0"/>
        <v>10555.092726838142</v>
      </c>
      <c r="E21" s="32">
        <f t="shared" si="1"/>
        <v>4.7478151534840002E-2</v>
      </c>
      <c r="F21" s="32">
        <f t="shared" si="2"/>
        <v>4</v>
      </c>
      <c r="G21" s="32">
        <f t="shared" si="3"/>
        <v>0</v>
      </c>
      <c r="H21" s="32">
        <f t="shared" si="4"/>
        <v>4</v>
      </c>
      <c r="I21" s="32">
        <f t="shared" si="5"/>
        <v>3</v>
      </c>
      <c r="J21" s="32">
        <f t="shared" si="6"/>
        <v>0</v>
      </c>
      <c r="K21" s="33">
        <f t="shared" si="7"/>
        <v>3</v>
      </c>
    </row>
    <row r="22" spans="1:11" ht="13.5" customHeight="1">
      <c r="A22" s="30" t="s">
        <v>56</v>
      </c>
      <c r="B22" s="31">
        <v>2631</v>
      </c>
      <c r="D22" s="32">
        <f t="shared" si="0"/>
        <v>1197.0402765894107</v>
      </c>
      <c r="E22" s="32">
        <f t="shared" si="1"/>
        <v>5.3844396364904007E-3</v>
      </c>
      <c r="F22" s="32">
        <f t="shared" si="2"/>
        <v>0</v>
      </c>
      <c r="G22" s="32">
        <f t="shared" si="3"/>
        <v>1</v>
      </c>
      <c r="H22" s="32">
        <f t="shared" si="4"/>
        <v>1</v>
      </c>
      <c r="I22" s="32">
        <f t="shared" si="5"/>
        <v>0</v>
      </c>
      <c r="J22" s="32">
        <f t="shared" si="6"/>
        <v>1</v>
      </c>
      <c r="K22" s="33">
        <f t="shared" si="7"/>
        <v>1</v>
      </c>
    </row>
    <row r="23" spans="1:11" ht="13.5" customHeight="1">
      <c r="A23" s="30" t="s">
        <v>57</v>
      </c>
      <c r="B23" s="31">
        <v>10816</v>
      </c>
      <c r="D23" s="32">
        <f t="shared" si="0"/>
        <v>4272.2829773150843</v>
      </c>
      <c r="E23" s="32">
        <f t="shared" si="1"/>
        <v>1.9217273011816097E-2</v>
      </c>
      <c r="F23" s="32">
        <f t="shared" si="2"/>
        <v>1</v>
      </c>
      <c r="G23" s="32">
        <f t="shared" si="3"/>
        <v>0</v>
      </c>
      <c r="H23" s="32">
        <f t="shared" si="4"/>
        <v>1</v>
      </c>
      <c r="I23" s="32">
        <f t="shared" si="5"/>
        <v>1</v>
      </c>
      <c r="J23" s="32">
        <f t="shared" si="6"/>
        <v>0</v>
      </c>
      <c r="K23" s="33">
        <f t="shared" si="7"/>
        <v>1</v>
      </c>
    </row>
    <row r="24" spans="1:11" ht="13.5" customHeight="1">
      <c r="A24" s="30" t="s">
        <v>58</v>
      </c>
      <c r="B24" s="31">
        <v>7921</v>
      </c>
      <c r="D24" s="32">
        <f t="shared" si="0"/>
        <v>3227.7657723195589</v>
      </c>
      <c r="E24" s="32">
        <f t="shared" si="1"/>
        <v>1.4518901578903003E-2</v>
      </c>
      <c r="F24" s="32">
        <f t="shared" si="2"/>
        <v>1</v>
      </c>
      <c r="G24" s="32">
        <f t="shared" si="3"/>
        <v>0</v>
      </c>
      <c r="H24" s="32">
        <f t="shared" si="4"/>
        <v>1</v>
      </c>
      <c r="I24" s="32">
        <f t="shared" si="5"/>
        <v>1</v>
      </c>
      <c r="J24" s="32">
        <f t="shared" si="6"/>
        <v>0</v>
      </c>
      <c r="K24" s="33">
        <f t="shared" si="7"/>
        <v>1</v>
      </c>
    </row>
    <row r="25" spans="1:11" ht="13.5" customHeight="1">
      <c r="A25" s="30" t="s">
        <v>59</v>
      </c>
      <c r="B25" s="31">
        <v>12248</v>
      </c>
      <c r="D25" s="32">
        <f t="shared" si="0"/>
        <v>4778.1376834843813</v>
      </c>
      <c r="E25" s="32">
        <f t="shared" si="1"/>
        <v>2.1492671913149325E-2</v>
      </c>
      <c r="F25" s="32">
        <f t="shared" si="2"/>
        <v>2</v>
      </c>
      <c r="G25" s="32">
        <f t="shared" si="3"/>
        <v>0</v>
      </c>
      <c r="H25" s="32">
        <f t="shared" si="4"/>
        <v>2</v>
      </c>
      <c r="I25" s="32">
        <f t="shared" si="5"/>
        <v>1</v>
      </c>
      <c r="J25" s="32">
        <f t="shared" si="6"/>
        <v>0</v>
      </c>
      <c r="K25" s="33">
        <f t="shared" si="7"/>
        <v>1</v>
      </c>
    </row>
    <row r="26" spans="1:11" ht="13.5" customHeight="1">
      <c r="A26" s="30" t="s">
        <v>60</v>
      </c>
      <c r="B26" s="31">
        <v>23384</v>
      </c>
      <c r="D26" s="32">
        <f t="shared" si="0"/>
        <v>8551.1972050598833</v>
      </c>
      <c r="E26" s="32">
        <f t="shared" si="1"/>
        <v>3.8464374232717174E-2</v>
      </c>
      <c r="F26" s="32">
        <f t="shared" si="2"/>
        <v>3</v>
      </c>
      <c r="G26" s="32">
        <f t="shared" si="3"/>
        <v>0</v>
      </c>
      <c r="H26" s="32">
        <f t="shared" si="4"/>
        <v>3</v>
      </c>
      <c r="I26" s="32">
        <f t="shared" si="5"/>
        <v>3</v>
      </c>
      <c r="J26" s="32">
        <f t="shared" si="6"/>
        <v>0</v>
      </c>
      <c r="K26" s="33">
        <f t="shared" si="7"/>
        <v>3</v>
      </c>
    </row>
    <row r="27" spans="1:11" ht="13.5" customHeight="1">
      <c r="A27" s="30" t="s">
        <v>61</v>
      </c>
      <c r="B27" s="31">
        <v>15540</v>
      </c>
      <c r="D27" s="32">
        <f t="shared" si="0"/>
        <v>5919.7847151310107</v>
      </c>
      <c r="E27" s="32">
        <f t="shared" si="1"/>
        <v>2.6627945678200933E-2</v>
      </c>
      <c r="F27" s="32">
        <f t="shared" si="2"/>
        <v>2</v>
      </c>
      <c r="G27" s="32">
        <f t="shared" si="3"/>
        <v>0</v>
      </c>
      <c r="H27" s="32">
        <f t="shared" si="4"/>
        <v>2</v>
      </c>
      <c r="I27" s="32">
        <f t="shared" si="5"/>
        <v>2</v>
      </c>
      <c r="J27" s="32">
        <f t="shared" si="6"/>
        <v>0</v>
      </c>
      <c r="K27" s="33">
        <f t="shared" si="7"/>
        <v>2</v>
      </c>
    </row>
    <row r="28" spans="1:11" ht="13.5" customHeight="1">
      <c r="A28" s="35" t="s">
        <v>62</v>
      </c>
      <c r="B28" s="36">
        <v>31970</v>
      </c>
      <c r="D28" s="32">
        <f t="shared" si="0"/>
        <v>11331.003472588687</v>
      </c>
      <c r="E28" s="32">
        <f t="shared" si="1"/>
        <v>5.096829690045921E-2</v>
      </c>
      <c r="F28" s="32">
        <f t="shared" si="2"/>
        <v>4</v>
      </c>
      <c r="G28" s="32">
        <f t="shared" si="3"/>
        <v>0</v>
      </c>
      <c r="H28" s="32">
        <f t="shared" si="4"/>
        <v>4</v>
      </c>
      <c r="I28" s="32">
        <f t="shared" si="5"/>
        <v>3</v>
      </c>
      <c r="J28" s="32">
        <f t="shared" si="6"/>
        <v>0</v>
      </c>
      <c r="K28" s="33">
        <f t="shared" si="7"/>
        <v>3</v>
      </c>
    </row>
    <row r="29" spans="1:11" ht="13.5" customHeight="1">
      <c r="A29" s="30" t="s">
        <v>63</v>
      </c>
      <c r="B29" s="31">
        <v>6619</v>
      </c>
      <c r="D29" s="32">
        <f t="shared" si="0"/>
        <v>2746.0797334070035</v>
      </c>
      <c r="E29" s="32">
        <f t="shared" si="1"/>
        <v>1.2352216421362194E-2</v>
      </c>
      <c r="F29" s="32">
        <f t="shared" si="2"/>
        <v>1</v>
      </c>
      <c r="G29" s="32">
        <f t="shared" si="3"/>
        <v>0</v>
      </c>
      <c r="H29" s="32">
        <f t="shared" si="4"/>
        <v>1</v>
      </c>
      <c r="I29" s="32">
        <f t="shared" si="5"/>
        <v>1</v>
      </c>
      <c r="J29" s="32">
        <f t="shared" si="6"/>
        <v>0</v>
      </c>
      <c r="K29" s="33">
        <f t="shared" si="7"/>
        <v>1</v>
      </c>
    </row>
    <row r="30" spans="1:11" ht="13.5" customHeight="1">
      <c r="A30" s="30" t="s">
        <v>64</v>
      </c>
      <c r="B30" s="31">
        <v>6923</v>
      </c>
      <c r="D30" s="32">
        <f t="shared" si="0"/>
        <v>2859.3340658989341</v>
      </c>
      <c r="E30" s="32">
        <f t="shared" si="1"/>
        <v>1.2861648834623407E-2</v>
      </c>
      <c r="F30" s="32">
        <f t="shared" si="2"/>
        <v>1</v>
      </c>
      <c r="G30" s="32">
        <f t="shared" si="3"/>
        <v>0</v>
      </c>
      <c r="H30" s="32">
        <f t="shared" si="4"/>
        <v>1</v>
      </c>
      <c r="I30" s="32">
        <f t="shared" si="5"/>
        <v>1</v>
      </c>
      <c r="J30" s="32">
        <f t="shared" si="6"/>
        <v>0</v>
      </c>
      <c r="K30" s="33">
        <f t="shared" si="7"/>
        <v>1</v>
      </c>
    </row>
    <row r="31" spans="1:11" ht="13.5" customHeight="1">
      <c r="A31" s="30" t="s">
        <v>65</v>
      </c>
      <c r="B31" s="31">
        <v>2945</v>
      </c>
      <c r="D31" s="32">
        <f t="shared" si="0"/>
        <v>1324.8806865475399</v>
      </c>
      <c r="E31" s="32">
        <f t="shared" si="1"/>
        <v>5.9594820840887103E-3</v>
      </c>
      <c r="F31" s="32">
        <f t="shared" si="2"/>
        <v>0</v>
      </c>
      <c r="G31" s="32">
        <f t="shared" si="3"/>
        <v>1</v>
      </c>
      <c r="H31" s="32">
        <f t="shared" si="4"/>
        <v>1</v>
      </c>
      <c r="I31" s="32">
        <f t="shared" si="5"/>
        <v>0</v>
      </c>
      <c r="J31" s="32">
        <f t="shared" si="6"/>
        <v>1</v>
      </c>
      <c r="K31" s="33">
        <f t="shared" si="7"/>
        <v>1</v>
      </c>
    </row>
    <row r="32" spans="1:11" ht="13.5" customHeight="1">
      <c r="A32" s="30" t="s">
        <v>66</v>
      </c>
      <c r="B32" s="31">
        <v>2290</v>
      </c>
      <c r="D32" s="32">
        <f t="shared" si="0"/>
        <v>1056.4572652674749</v>
      </c>
      <c r="E32" s="32">
        <f t="shared" si="1"/>
        <v>4.752079344875375E-3</v>
      </c>
      <c r="F32" s="32">
        <f t="shared" si="2"/>
        <v>0</v>
      </c>
      <c r="G32" s="32">
        <f t="shared" si="3"/>
        <v>1</v>
      </c>
      <c r="H32" s="32">
        <f t="shared" si="4"/>
        <v>1</v>
      </c>
      <c r="I32" s="32">
        <f t="shared" si="5"/>
        <v>0</v>
      </c>
      <c r="J32" s="32">
        <f t="shared" si="6"/>
        <v>1</v>
      </c>
      <c r="K32" s="33">
        <f t="shared" si="7"/>
        <v>1</v>
      </c>
    </row>
    <row r="33" spans="1:11" ht="13.5" customHeight="1">
      <c r="A33" s="30" t="s">
        <v>67</v>
      </c>
      <c r="B33" s="31">
        <v>31858</v>
      </c>
      <c r="D33" s="32">
        <f t="shared" si="0"/>
        <v>11295.271052383247</v>
      </c>
      <c r="E33" s="32">
        <f t="shared" si="1"/>
        <v>5.0807567922976443E-2</v>
      </c>
      <c r="F33" s="32">
        <f t="shared" si="2"/>
        <v>4</v>
      </c>
      <c r="G33" s="32">
        <f t="shared" si="3"/>
        <v>0</v>
      </c>
      <c r="H33" s="32">
        <f t="shared" si="4"/>
        <v>4</v>
      </c>
      <c r="I33" s="32">
        <f t="shared" si="5"/>
        <v>3</v>
      </c>
      <c r="J33" s="32">
        <f t="shared" si="6"/>
        <v>0</v>
      </c>
      <c r="K33" s="33">
        <f t="shared" si="7"/>
        <v>3</v>
      </c>
    </row>
    <row r="34" spans="1:11" ht="13.5" customHeight="1">
      <c r="A34" s="30" t="s">
        <v>68</v>
      </c>
      <c r="B34" s="31">
        <v>12095</v>
      </c>
      <c r="D34" s="32">
        <f t="shared" si="0"/>
        <v>4724.3850378584521</v>
      </c>
      <c r="E34" s="32">
        <f t="shared" si="1"/>
        <v>2.1250885666408228E-2</v>
      </c>
      <c r="F34" s="32">
        <f t="shared" si="2"/>
        <v>2</v>
      </c>
      <c r="G34" s="32">
        <f t="shared" si="3"/>
        <v>0</v>
      </c>
      <c r="H34" s="32">
        <f t="shared" si="4"/>
        <v>2</v>
      </c>
      <c r="I34" s="32">
        <f t="shared" si="5"/>
        <v>1</v>
      </c>
      <c r="J34" s="32">
        <f t="shared" si="6"/>
        <v>0</v>
      </c>
      <c r="K34" s="33">
        <f t="shared" si="7"/>
        <v>1</v>
      </c>
    </row>
    <row r="35" spans="1:11" ht="13.5" customHeight="1">
      <c r="A35" s="30" t="s">
        <v>69</v>
      </c>
      <c r="B35" s="31">
        <v>5029</v>
      </c>
      <c r="D35" s="32">
        <f t="shared" si="0"/>
        <v>2144.5366468111733</v>
      </c>
      <c r="E35" s="32">
        <f t="shared" si="1"/>
        <v>9.6463989966120451E-3</v>
      </c>
      <c r="F35" s="32">
        <f t="shared" si="2"/>
        <v>1</v>
      </c>
      <c r="G35" s="32">
        <f t="shared" si="3"/>
        <v>0</v>
      </c>
      <c r="H35" s="32">
        <f t="shared" si="4"/>
        <v>1</v>
      </c>
      <c r="I35" s="32">
        <f t="shared" si="5"/>
        <v>1</v>
      </c>
      <c r="J35" s="32">
        <f t="shared" si="6"/>
        <v>0</v>
      </c>
      <c r="K35" s="33">
        <f t="shared" si="7"/>
        <v>1</v>
      </c>
    </row>
    <row r="36" spans="1:11" ht="13.5" customHeight="1">
      <c r="A36" s="30" t="s">
        <v>70</v>
      </c>
      <c r="B36" s="31">
        <v>25271</v>
      </c>
      <c r="D36" s="32">
        <f t="shared" si="0"/>
        <v>9169.806787778869</v>
      </c>
      <c r="E36" s="32">
        <f t="shared" si="1"/>
        <v>4.1246958930865461E-2</v>
      </c>
      <c r="F36" s="32">
        <f t="shared" si="2"/>
        <v>3</v>
      </c>
      <c r="G36" s="32">
        <f t="shared" si="3"/>
        <v>0</v>
      </c>
      <c r="H36" s="32">
        <f t="shared" si="4"/>
        <v>3</v>
      </c>
      <c r="I36" s="32">
        <f t="shared" si="5"/>
        <v>3</v>
      </c>
      <c r="J36" s="32">
        <f t="shared" si="6"/>
        <v>0</v>
      </c>
      <c r="K36" s="33">
        <f t="shared" si="7"/>
        <v>3</v>
      </c>
    </row>
    <row r="37" spans="1:11" ht="13.5" customHeight="1">
      <c r="A37" s="30" t="s">
        <v>71</v>
      </c>
      <c r="B37" s="31">
        <v>5317</v>
      </c>
      <c r="D37" s="32">
        <f t="shared" si="0"/>
        <v>2254.7582999937376</v>
      </c>
      <c r="E37" s="32">
        <f t="shared" si="1"/>
        <v>1.0142190032053758E-2</v>
      </c>
      <c r="F37" s="32">
        <f t="shared" si="2"/>
        <v>1</v>
      </c>
      <c r="G37" s="32">
        <f t="shared" si="3"/>
        <v>0</v>
      </c>
      <c r="H37" s="32">
        <f t="shared" si="4"/>
        <v>1</v>
      </c>
      <c r="I37" s="32">
        <f t="shared" si="5"/>
        <v>1</v>
      </c>
      <c r="J37" s="32">
        <f t="shared" si="6"/>
        <v>0</v>
      </c>
      <c r="K37" s="33">
        <f t="shared" si="7"/>
        <v>1</v>
      </c>
    </row>
    <row r="38" spans="1:11" ht="13.5" customHeight="1">
      <c r="A38" s="35" t="s">
        <v>72</v>
      </c>
      <c r="B38" s="36">
        <v>20628</v>
      </c>
      <c r="D38" s="37">
        <f t="shared" si="0"/>
        <v>7638.5585252500632</v>
      </c>
      <c r="E38" s="37">
        <f t="shared" si="1"/>
        <v>3.4359209204048884E-2</v>
      </c>
      <c r="F38" s="37">
        <f t="shared" si="2"/>
        <v>3</v>
      </c>
      <c r="G38" s="32">
        <f t="shared" si="3"/>
        <v>0</v>
      </c>
      <c r="H38" s="32">
        <f t="shared" si="4"/>
        <v>3</v>
      </c>
      <c r="I38" s="32">
        <f t="shared" si="5"/>
        <v>2</v>
      </c>
      <c r="J38" s="32">
        <f t="shared" si="6"/>
        <v>0</v>
      </c>
      <c r="K38" s="33">
        <f t="shared" si="7"/>
        <v>2</v>
      </c>
    </row>
    <row r="39" spans="1:11" ht="13.5" customHeight="1">
      <c r="A39" s="30" t="s">
        <v>73</v>
      </c>
      <c r="B39" s="31">
        <v>13633</v>
      </c>
      <c r="D39" s="32">
        <f t="shared" si="0"/>
        <v>5261.7752188296372</v>
      </c>
      <c r="E39" s="32">
        <f t="shared" si="1"/>
        <v>2.3668135150215278E-2</v>
      </c>
      <c r="F39" s="32">
        <f t="shared" si="2"/>
        <v>2</v>
      </c>
      <c r="G39" s="32">
        <f t="shared" si="3"/>
        <v>0</v>
      </c>
      <c r="H39" s="32">
        <f t="shared" si="4"/>
        <v>2</v>
      </c>
      <c r="I39" s="32">
        <f t="shared" si="5"/>
        <v>2</v>
      </c>
      <c r="J39" s="32">
        <f t="shared" si="6"/>
        <v>0</v>
      </c>
      <c r="K39" s="33">
        <f t="shared" si="7"/>
        <v>2</v>
      </c>
    </row>
    <row r="40" spans="1:11" ht="13.5" customHeight="1">
      <c r="A40" s="30" t="s">
        <v>74</v>
      </c>
      <c r="B40" s="31">
        <v>28954</v>
      </c>
      <c r="D40" s="32">
        <f t="shared" si="0"/>
        <v>10364.246010706484</v>
      </c>
      <c r="E40" s="32">
        <f t="shared" si="1"/>
        <v>4.6619698696677231E-2</v>
      </c>
      <c r="F40" s="32">
        <f t="shared" si="2"/>
        <v>3</v>
      </c>
      <c r="G40" s="32">
        <f t="shared" si="3"/>
        <v>0</v>
      </c>
      <c r="H40" s="32">
        <f t="shared" si="4"/>
        <v>3</v>
      </c>
      <c r="I40" s="32">
        <f t="shared" si="5"/>
        <v>3</v>
      </c>
      <c r="J40" s="32">
        <f t="shared" si="6"/>
        <v>0</v>
      </c>
      <c r="K40" s="33">
        <f t="shared" si="7"/>
        <v>3</v>
      </c>
    </row>
    <row r="41" spans="1:11" ht="13.5" customHeight="1">
      <c r="A41" s="35" t="s">
        <v>75</v>
      </c>
      <c r="B41" s="36">
        <v>4149</v>
      </c>
      <c r="C41" s="35"/>
      <c r="D41" s="37">
        <f t="shared" si="0"/>
        <v>1803.6368150128114</v>
      </c>
      <c r="E41" s="37">
        <f t="shared" si="1"/>
        <v>8.1129881312417967E-3</v>
      </c>
      <c r="F41" s="37">
        <f t="shared" si="2"/>
        <v>1</v>
      </c>
      <c r="G41" s="32">
        <f t="shared" si="3"/>
        <v>0</v>
      </c>
      <c r="H41" s="32">
        <f t="shared" si="4"/>
        <v>1</v>
      </c>
      <c r="I41" s="32">
        <f t="shared" si="5"/>
        <v>1</v>
      </c>
      <c r="J41" s="32">
        <f t="shared" si="6"/>
        <v>0</v>
      </c>
      <c r="K41" s="33">
        <f t="shared" si="7"/>
        <v>1</v>
      </c>
    </row>
    <row r="42" spans="1:11" ht="13.5" customHeight="1">
      <c r="A42" s="30" t="s">
        <v>76</v>
      </c>
      <c r="B42" s="31">
        <v>9033</v>
      </c>
      <c r="D42" s="32">
        <f t="shared" si="0"/>
        <v>3632.8612337254463</v>
      </c>
      <c r="E42" s="32">
        <f t="shared" si="1"/>
        <v>1.6341072563133295E-2</v>
      </c>
      <c r="F42" s="32">
        <f t="shared" si="2"/>
        <v>1</v>
      </c>
      <c r="G42" s="32">
        <f t="shared" si="3"/>
        <v>0</v>
      </c>
      <c r="H42" s="32">
        <f t="shared" si="4"/>
        <v>1</v>
      </c>
      <c r="I42" s="32">
        <f t="shared" si="5"/>
        <v>1</v>
      </c>
      <c r="J42" s="32">
        <f t="shared" si="6"/>
        <v>0</v>
      </c>
      <c r="K42" s="33">
        <f t="shared" si="7"/>
        <v>1</v>
      </c>
    </row>
    <row r="43" spans="1:11" ht="13.5" customHeight="1">
      <c r="A43" s="30" t="s">
        <v>77</v>
      </c>
      <c r="B43" s="31">
        <v>6847</v>
      </c>
      <c r="D43" s="32">
        <f t="shared" si="0"/>
        <v>2831.0679620765191</v>
      </c>
      <c r="E43" s="32">
        <f t="shared" si="1"/>
        <v>1.2734504299249709E-2</v>
      </c>
      <c r="F43" s="32">
        <f t="shared" si="2"/>
        <v>1</v>
      </c>
      <c r="G43" s="32">
        <f t="shared" si="3"/>
        <v>0</v>
      </c>
      <c r="H43" s="32">
        <f t="shared" si="4"/>
        <v>1</v>
      </c>
      <c r="I43" s="32">
        <f t="shared" si="5"/>
        <v>1</v>
      </c>
      <c r="J43" s="32">
        <f t="shared" si="6"/>
        <v>0</v>
      </c>
      <c r="K43" s="33">
        <f t="shared" si="7"/>
        <v>1</v>
      </c>
    </row>
    <row r="44" spans="1:11" ht="13.5" customHeight="1">
      <c r="A44" s="35" t="s">
        <v>78</v>
      </c>
      <c r="B44" s="36">
        <v>19254</v>
      </c>
      <c r="C44" s="35"/>
      <c r="D44" s="37">
        <f t="shared" si="0"/>
        <v>7179.081286321898</v>
      </c>
      <c r="E44" s="37">
        <f t="shared" si="1"/>
        <v>3.2292422057672368E-2</v>
      </c>
      <c r="F44" s="37">
        <f t="shared" si="2"/>
        <v>2</v>
      </c>
      <c r="G44" s="32">
        <f t="shared" si="3"/>
        <v>0</v>
      </c>
      <c r="H44" s="32">
        <f t="shared" si="4"/>
        <v>2</v>
      </c>
      <c r="I44" s="32">
        <f t="shared" si="5"/>
        <v>2</v>
      </c>
      <c r="J44" s="32">
        <f t="shared" si="6"/>
        <v>0</v>
      </c>
      <c r="K44" s="33">
        <f t="shared" si="7"/>
        <v>2</v>
      </c>
    </row>
    <row r="45" spans="1:11" ht="13.5" customHeight="1">
      <c r="A45" s="30" t="s">
        <v>79</v>
      </c>
      <c r="B45" s="31">
        <v>728</v>
      </c>
      <c r="D45" s="32">
        <f t="shared" si="0"/>
        <v>376.63288884220714</v>
      </c>
      <c r="E45" s="32">
        <f t="shared" si="1"/>
        <v>1.6941427074332771E-3</v>
      </c>
      <c r="F45" s="32">
        <f t="shared" si="2"/>
        <v>0</v>
      </c>
      <c r="G45" s="32">
        <f t="shared" si="3"/>
        <v>1</v>
      </c>
      <c r="H45" s="32">
        <f t="shared" si="4"/>
        <v>1</v>
      </c>
      <c r="I45" s="32">
        <f t="shared" si="5"/>
        <v>0</v>
      </c>
      <c r="J45" s="32">
        <f t="shared" si="6"/>
        <v>1</v>
      </c>
      <c r="K45" s="33">
        <f t="shared" si="7"/>
        <v>1</v>
      </c>
    </row>
    <row r="46" spans="1:11" ht="13.5" customHeight="1">
      <c r="A46" s="30" t="s">
        <v>80</v>
      </c>
      <c r="B46" s="31">
        <v>7395</v>
      </c>
      <c r="D46" s="32">
        <f t="shared" si="0"/>
        <v>3034.2010932722746</v>
      </c>
      <c r="E46" s="32">
        <f t="shared" si="1"/>
        <v>1.364822299734661E-2</v>
      </c>
      <c r="F46" s="32">
        <f t="shared" si="2"/>
        <v>1</v>
      </c>
      <c r="G46" s="32">
        <f t="shared" si="3"/>
        <v>0</v>
      </c>
      <c r="H46" s="32">
        <f t="shared" si="4"/>
        <v>1</v>
      </c>
      <c r="I46" s="32">
        <f t="shared" si="5"/>
        <v>1</v>
      </c>
      <c r="J46" s="32">
        <f t="shared" si="6"/>
        <v>0</v>
      </c>
      <c r="K46" s="33">
        <f t="shared" si="7"/>
        <v>1</v>
      </c>
    </row>
    <row r="47" spans="1:11" ht="13.5" customHeight="1">
      <c r="A47" s="35" t="s">
        <v>81</v>
      </c>
      <c r="B47" s="36">
        <v>1634</v>
      </c>
      <c r="C47" s="35"/>
      <c r="D47" s="37">
        <f t="shared" si="0"/>
        <v>779.69876617437933</v>
      </c>
      <c r="E47" s="37">
        <f t="shared" si="1"/>
        <v>3.5071843639827675E-3</v>
      </c>
      <c r="F47" s="37">
        <f t="shared" si="2"/>
        <v>0</v>
      </c>
      <c r="G47" s="32">
        <f t="shared" si="3"/>
        <v>1</v>
      </c>
      <c r="H47" s="32">
        <f t="shared" si="4"/>
        <v>1</v>
      </c>
      <c r="I47" s="32">
        <f t="shared" si="5"/>
        <v>0</v>
      </c>
      <c r="J47" s="32">
        <f t="shared" si="6"/>
        <v>1</v>
      </c>
      <c r="K47" s="33">
        <f t="shared" si="7"/>
        <v>1</v>
      </c>
    </row>
    <row r="48" spans="1:11" ht="13.5" customHeight="1">
      <c r="A48" s="30" t="s">
        <v>82</v>
      </c>
      <c r="B48" s="31">
        <v>6265</v>
      </c>
      <c r="D48" s="32">
        <f t="shared" si="0"/>
        <v>2613.5388955572803</v>
      </c>
      <c r="E48" s="32">
        <f t="shared" si="1"/>
        <v>1.1756030850392903E-2</v>
      </c>
      <c r="F48" s="32">
        <f t="shared" si="2"/>
        <v>1</v>
      </c>
      <c r="G48" s="32">
        <f t="shared" si="3"/>
        <v>0</v>
      </c>
      <c r="H48" s="32">
        <f t="shared" si="4"/>
        <v>1</v>
      </c>
      <c r="I48" s="32">
        <f t="shared" si="5"/>
        <v>1</v>
      </c>
      <c r="J48" s="32">
        <f t="shared" si="6"/>
        <v>0</v>
      </c>
      <c r="K48" s="33">
        <f t="shared" si="7"/>
        <v>1</v>
      </c>
    </row>
    <row r="49" spans="1:11" ht="13.5" customHeight="1">
      <c r="A49" s="30" t="s">
        <v>83</v>
      </c>
      <c r="B49" s="31">
        <v>3578</v>
      </c>
      <c r="D49" s="32">
        <f t="shared" si="0"/>
        <v>1578.6152815336675</v>
      </c>
      <c r="E49" s="32">
        <f t="shared" si="1"/>
        <v>7.1008126116501999E-3</v>
      </c>
      <c r="F49" s="32">
        <f t="shared" si="2"/>
        <v>1</v>
      </c>
      <c r="G49" s="32">
        <f t="shared" si="3"/>
        <v>0</v>
      </c>
      <c r="H49" s="32">
        <f t="shared" si="4"/>
        <v>1</v>
      </c>
      <c r="I49" s="32">
        <f t="shared" si="5"/>
        <v>0</v>
      </c>
      <c r="J49" s="32">
        <f t="shared" si="6"/>
        <v>1</v>
      </c>
      <c r="K49" s="33">
        <f t="shared" si="7"/>
        <v>1</v>
      </c>
    </row>
    <row r="50" spans="1:11" ht="13.5" customHeight="1">
      <c r="A50" s="35" t="s">
        <v>84</v>
      </c>
      <c r="B50" s="36">
        <v>3852</v>
      </c>
      <c r="C50" s="35"/>
      <c r="D50" s="37">
        <f t="shared" si="0"/>
        <v>1687.0099753958673</v>
      </c>
      <c r="E50" s="37">
        <f t="shared" si="1"/>
        <v>7.5883857513609062E-3</v>
      </c>
      <c r="F50" s="37">
        <f t="shared" si="2"/>
        <v>1</v>
      </c>
      <c r="G50" s="32">
        <f t="shared" si="3"/>
        <v>0</v>
      </c>
      <c r="H50" s="32">
        <f t="shared" si="4"/>
        <v>1</v>
      </c>
      <c r="I50" s="32">
        <f t="shared" si="5"/>
        <v>1</v>
      </c>
      <c r="J50" s="32">
        <f t="shared" si="6"/>
        <v>0</v>
      </c>
      <c r="K50" s="33">
        <f t="shared" si="7"/>
        <v>1</v>
      </c>
    </row>
    <row r="51" spans="1:11" ht="13.5" customHeight="1">
      <c r="A51" s="38" t="s">
        <v>23</v>
      </c>
      <c r="B51" s="33">
        <f>SUM(B3:B50)</f>
        <v>585230</v>
      </c>
      <c r="D51" s="33">
        <f t="shared" ref="D51:F51" si="8">SUM(D3:D50)</f>
        <v>222314.73605480819</v>
      </c>
      <c r="E51" s="39">
        <f t="shared" si="8"/>
        <v>1.0000000000000004</v>
      </c>
      <c r="F51" s="33">
        <f t="shared" si="8"/>
        <v>75</v>
      </c>
      <c r="G51" s="32"/>
      <c r="H51" s="33">
        <f t="shared" ref="H51:I51" si="9">SUM(H3:H50)</f>
        <v>83</v>
      </c>
      <c r="I51" s="33">
        <f t="shared" si="9"/>
        <v>66</v>
      </c>
      <c r="J51" s="32"/>
      <c r="K51" s="33">
        <f>SUM(K3:K50)</f>
        <v>75</v>
      </c>
    </row>
    <row r="52" spans="1:11" ht="13.5" customHeight="1">
      <c r="G52" s="32"/>
      <c r="H52" s="32"/>
      <c r="J52" s="32"/>
      <c r="K52" s="32"/>
    </row>
    <row r="53" spans="1:11" ht="13.5" customHeight="1">
      <c r="G53" s="32"/>
      <c r="H53" s="32"/>
      <c r="J53" s="32"/>
      <c r="K53" s="32"/>
    </row>
    <row r="54" spans="1:11" ht="13.5" customHeight="1">
      <c r="A54" s="39">
        <f>48*24*4</f>
        <v>4608</v>
      </c>
      <c r="G54" s="32"/>
      <c r="H54" s="32"/>
      <c r="J54" s="32"/>
      <c r="K54" s="32"/>
    </row>
    <row r="55" spans="1:11" ht="13.5" customHeight="1">
      <c r="G55" s="32"/>
      <c r="H55" s="32"/>
      <c r="J55" s="32"/>
      <c r="K55" s="32"/>
    </row>
    <row r="56" spans="1:11" ht="13.5" customHeight="1">
      <c r="G56" s="32"/>
      <c r="H56" s="32"/>
      <c r="J56" s="32"/>
      <c r="K56" s="32"/>
    </row>
    <row r="57" spans="1:11" ht="13.5" customHeight="1">
      <c r="G57" s="32"/>
      <c r="H57" s="32"/>
      <c r="J57" s="32"/>
      <c r="K57" s="32"/>
    </row>
    <row r="58" spans="1:11" ht="13.5" customHeight="1">
      <c r="G58" s="32"/>
      <c r="H58" s="32"/>
      <c r="J58" s="32"/>
      <c r="K58" s="32"/>
    </row>
    <row r="59" spans="1:11" ht="13.5" customHeight="1">
      <c r="G59" s="32"/>
      <c r="H59" s="32"/>
      <c r="J59" s="32"/>
      <c r="K59" s="32"/>
    </row>
    <row r="60" spans="1:11" ht="13.5" customHeight="1">
      <c r="G60" s="32"/>
      <c r="H60" s="32"/>
      <c r="J60" s="32"/>
      <c r="K60" s="32"/>
    </row>
    <row r="61" spans="1:11" ht="13.5" customHeight="1">
      <c r="G61" s="32"/>
      <c r="H61" s="32"/>
      <c r="J61" s="32"/>
      <c r="K61" s="32"/>
    </row>
    <row r="62" spans="1:11" ht="13.5" customHeight="1">
      <c r="G62" s="32"/>
      <c r="H62" s="32"/>
      <c r="J62" s="32"/>
      <c r="K62" s="32"/>
    </row>
    <row r="63" spans="1:11" ht="13.5" customHeight="1">
      <c r="G63" s="32"/>
      <c r="H63" s="32"/>
      <c r="J63" s="32"/>
      <c r="K63" s="32"/>
    </row>
    <row r="64" spans="1:11" ht="13.5" customHeight="1">
      <c r="G64" s="32"/>
      <c r="H64" s="32"/>
      <c r="J64" s="32"/>
      <c r="K64" s="32"/>
    </row>
    <row r="65" spans="7:11" ht="13.5" customHeight="1">
      <c r="G65" s="32"/>
      <c r="H65" s="32"/>
      <c r="J65" s="32"/>
      <c r="K65" s="32"/>
    </row>
    <row r="66" spans="7:11" ht="13.5" customHeight="1">
      <c r="G66" s="32"/>
      <c r="H66" s="32"/>
      <c r="J66" s="32"/>
      <c r="K66" s="32"/>
    </row>
    <row r="67" spans="7:11" ht="13.5" customHeight="1">
      <c r="G67" s="32"/>
      <c r="H67" s="32"/>
      <c r="J67" s="32"/>
      <c r="K67" s="32"/>
    </row>
    <row r="68" spans="7:11" ht="13.5" customHeight="1">
      <c r="G68" s="32"/>
      <c r="H68" s="32"/>
      <c r="J68" s="32"/>
      <c r="K68" s="32"/>
    </row>
    <row r="69" spans="7:11" ht="13.5" customHeight="1">
      <c r="G69" s="32"/>
      <c r="H69" s="32"/>
      <c r="J69" s="32"/>
      <c r="K69" s="32"/>
    </row>
    <row r="70" spans="7:11" ht="13.5" customHeight="1">
      <c r="G70" s="32"/>
      <c r="H70" s="32"/>
      <c r="J70" s="32"/>
      <c r="K70" s="32"/>
    </row>
    <row r="71" spans="7:11" ht="13.5" customHeight="1">
      <c r="G71" s="32"/>
      <c r="H71" s="32"/>
      <c r="J71" s="32"/>
      <c r="K71" s="32"/>
    </row>
    <row r="72" spans="7:11" ht="13.5" customHeight="1">
      <c r="G72" s="32"/>
      <c r="H72" s="32"/>
      <c r="J72" s="32"/>
      <c r="K72" s="32"/>
    </row>
    <row r="73" spans="7:11" ht="13.5" customHeight="1">
      <c r="G73" s="32"/>
      <c r="H73" s="32"/>
      <c r="J73" s="32"/>
      <c r="K73" s="32"/>
    </row>
    <row r="74" spans="7:11" ht="13.5" customHeight="1">
      <c r="G74" s="32"/>
      <c r="H74" s="32"/>
      <c r="J74" s="32"/>
      <c r="K74" s="32"/>
    </row>
    <row r="75" spans="7:11" ht="13.5" customHeight="1">
      <c r="G75" s="32"/>
      <c r="H75" s="32"/>
      <c r="J75" s="32"/>
      <c r="K75" s="32"/>
    </row>
    <row r="76" spans="7:11" ht="13.5" customHeight="1">
      <c r="G76" s="32"/>
      <c r="H76" s="32"/>
      <c r="J76" s="32"/>
      <c r="K76" s="32"/>
    </row>
    <row r="77" spans="7:11" ht="13.5" customHeight="1">
      <c r="G77" s="32"/>
      <c r="H77" s="32"/>
      <c r="J77" s="32"/>
      <c r="K77" s="32"/>
    </row>
    <row r="78" spans="7:11" ht="13.5" customHeight="1">
      <c r="G78" s="32"/>
      <c r="H78" s="32"/>
      <c r="J78" s="32"/>
      <c r="K78" s="32"/>
    </row>
    <row r="79" spans="7:11" ht="13.5" customHeight="1">
      <c r="G79" s="32"/>
      <c r="H79" s="32"/>
      <c r="J79" s="32"/>
      <c r="K79" s="32"/>
    </row>
    <row r="80" spans="7:11" ht="13.5" customHeight="1">
      <c r="G80" s="32"/>
      <c r="H80" s="32"/>
      <c r="J80" s="32"/>
      <c r="K80" s="32"/>
    </row>
    <row r="81" spans="7:11" ht="13.5" customHeight="1">
      <c r="G81" s="32"/>
      <c r="H81" s="32"/>
      <c r="J81" s="32"/>
      <c r="K81" s="32"/>
    </row>
    <row r="82" spans="7:11" ht="13.5" customHeight="1">
      <c r="G82" s="32"/>
      <c r="H82" s="32"/>
      <c r="J82" s="32"/>
      <c r="K82" s="32"/>
    </row>
    <row r="83" spans="7:11" ht="13.5" customHeight="1">
      <c r="G83" s="32"/>
      <c r="H83" s="32"/>
      <c r="J83" s="32"/>
      <c r="K83" s="32"/>
    </row>
    <row r="84" spans="7:11" ht="13.5" customHeight="1">
      <c r="G84" s="32"/>
      <c r="H84" s="32"/>
      <c r="J84" s="32"/>
      <c r="K84" s="32"/>
    </row>
    <row r="85" spans="7:11" ht="13.5" customHeight="1">
      <c r="G85" s="32"/>
      <c r="H85" s="32"/>
      <c r="J85" s="32"/>
      <c r="K85" s="32"/>
    </row>
    <row r="86" spans="7:11" ht="13.5" customHeight="1">
      <c r="G86" s="32"/>
      <c r="H86" s="32"/>
      <c r="J86" s="32"/>
      <c r="K86" s="32"/>
    </row>
    <row r="87" spans="7:11" ht="13.5" customHeight="1">
      <c r="G87" s="32"/>
      <c r="H87" s="32"/>
      <c r="J87" s="32"/>
      <c r="K87" s="32"/>
    </row>
    <row r="88" spans="7:11" ht="13.5" customHeight="1">
      <c r="G88" s="32"/>
      <c r="H88" s="32"/>
      <c r="J88" s="32"/>
      <c r="K88" s="32"/>
    </row>
    <row r="89" spans="7:11" ht="13.5" customHeight="1">
      <c r="G89" s="32"/>
      <c r="H89" s="32"/>
      <c r="J89" s="32"/>
      <c r="K89" s="32"/>
    </row>
    <row r="90" spans="7:11" ht="13.5" customHeight="1">
      <c r="G90" s="32"/>
      <c r="H90" s="32"/>
      <c r="J90" s="32"/>
      <c r="K90" s="32"/>
    </row>
    <row r="91" spans="7:11" ht="13.5" customHeight="1">
      <c r="G91" s="32"/>
      <c r="H91" s="32"/>
      <c r="J91" s="32"/>
      <c r="K91" s="32"/>
    </row>
    <row r="92" spans="7:11" ht="13.5" customHeight="1">
      <c r="G92" s="32"/>
      <c r="H92" s="32"/>
      <c r="J92" s="32"/>
      <c r="K92" s="32"/>
    </row>
    <row r="93" spans="7:11" ht="13.5" customHeight="1">
      <c r="G93" s="32"/>
      <c r="H93" s="32"/>
      <c r="J93" s="32"/>
      <c r="K93" s="32"/>
    </row>
    <row r="94" spans="7:11" ht="13.5" customHeight="1">
      <c r="G94" s="32"/>
      <c r="H94" s="32"/>
      <c r="J94" s="32"/>
      <c r="K94" s="32"/>
    </row>
    <row r="95" spans="7:11" ht="13.5" customHeight="1">
      <c r="G95" s="32"/>
      <c r="H95" s="32"/>
      <c r="J95" s="32"/>
      <c r="K95" s="32"/>
    </row>
    <row r="96" spans="7:11" ht="13.5" customHeight="1">
      <c r="G96" s="32"/>
      <c r="H96" s="32"/>
      <c r="J96" s="32"/>
      <c r="K96" s="32"/>
    </row>
    <row r="97" spans="7:11" ht="13.5" customHeight="1">
      <c r="G97" s="32"/>
      <c r="H97" s="32"/>
      <c r="J97" s="32"/>
      <c r="K97" s="32"/>
    </row>
    <row r="98" spans="7:11" ht="13.5" customHeight="1">
      <c r="G98" s="32"/>
      <c r="H98" s="32"/>
      <c r="J98" s="32"/>
      <c r="K98" s="32"/>
    </row>
    <row r="99" spans="7:11" ht="13.5" customHeight="1">
      <c r="G99" s="32"/>
      <c r="H99" s="32"/>
      <c r="J99" s="32"/>
      <c r="K99" s="32"/>
    </row>
    <row r="100" spans="7:11" ht="13.5" customHeight="1">
      <c r="G100" s="32"/>
      <c r="H100" s="32"/>
      <c r="J100" s="32"/>
      <c r="K100" s="32"/>
    </row>
    <row r="101" spans="7:11" ht="13.5" customHeight="1">
      <c r="G101" s="32"/>
      <c r="H101" s="32"/>
      <c r="J101" s="32"/>
      <c r="K101" s="32"/>
    </row>
    <row r="102" spans="7:11" ht="13.5" customHeight="1">
      <c r="G102" s="32"/>
      <c r="H102" s="32"/>
      <c r="J102" s="32"/>
      <c r="K102" s="32"/>
    </row>
    <row r="103" spans="7:11" ht="13.5" customHeight="1">
      <c r="G103" s="32"/>
      <c r="H103" s="32"/>
      <c r="J103" s="32"/>
      <c r="K103" s="32"/>
    </row>
    <row r="104" spans="7:11" ht="13.5" customHeight="1">
      <c r="G104" s="32"/>
      <c r="H104" s="32"/>
      <c r="J104" s="32"/>
      <c r="K104" s="32"/>
    </row>
    <row r="105" spans="7:11" ht="13.5" customHeight="1">
      <c r="G105" s="32"/>
      <c r="H105" s="32"/>
      <c r="J105" s="32"/>
      <c r="K105" s="32"/>
    </row>
    <row r="106" spans="7:11" ht="13.5" customHeight="1">
      <c r="G106" s="32"/>
      <c r="H106" s="32"/>
      <c r="J106" s="32"/>
      <c r="K106" s="32"/>
    </row>
    <row r="107" spans="7:11" ht="13.5" customHeight="1">
      <c r="G107" s="32"/>
      <c r="H107" s="32"/>
      <c r="J107" s="32"/>
      <c r="K107" s="32"/>
    </row>
    <row r="108" spans="7:11" ht="13.5" customHeight="1">
      <c r="G108" s="32"/>
      <c r="H108" s="32"/>
      <c r="J108" s="32"/>
      <c r="K108" s="32"/>
    </row>
    <row r="109" spans="7:11" ht="13.5" customHeight="1">
      <c r="G109" s="32"/>
      <c r="H109" s="32"/>
      <c r="J109" s="32"/>
      <c r="K109" s="32"/>
    </row>
    <row r="110" spans="7:11" ht="13.5" customHeight="1">
      <c r="G110" s="32"/>
      <c r="H110" s="32"/>
      <c r="J110" s="32"/>
      <c r="K110" s="32"/>
    </row>
    <row r="111" spans="7:11" ht="13.5" customHeight="1">
      <c r="G111" s="32"/>
      <c r="H111" s="32"/>
      <c r="J111" s="32"/>
      <c r="K111" s="32"/>
    </row>
    <row r="112" spans="7:11" ht="13.5" customHeight="1">
      <c r="G112" s="32"/>
      <c r="H112" s="32"/>
      <c r="J112" s="32"/>
      <c r="K112" s="32"/>
    </row>
    <row r="113" spans="7:11" ht="13.5" customHeight="1">
      <c r="G113" s="32"/>
      <c r="H113" s="32"/>
      <c r="J113" s="32"/>
      <c r="K113" s="32"/>
    </row>
    <row r="114" spans="7:11" ht="13.5" customHeight="1">
      <c r="G114" s="32"/>
      <c r="H114" s="32"/>
      <c r="J114" s="32"/>
      <c r="K114" s="32"/>
    </row>
    <row r="115" spans="7:11" ht="13.5" customHeight="1">
      <c r="G115" s="32"/>
      <c r="H115" s="32"/>
      <c r="J115" s="32"/>
      <c r="K115" s="32"/>
    </row>
    <row r="116" spans="7:11" ht="13.5" customHeight="1">
      <c r="G116" s="32"/>
      <c r="H116" s="32"/>
      <c r="J116" s="32"/>
      <c r="K116" s="32"/>
    </row>
    <row r="117" spans="7:11" ht="13.5" customHeight="1">
      <c r="G117" s="32"/>
      <c r="H117" s="32"/>
      <c r="J117" s="32"/>
      <c r="K117" s="32"/>
    </row>
    <row r="118" spans="7:11" ht="13.5" customHeight="1">
      <c r="G118" s="32"/>
      <c r="H118" s="32"/>
      <c r="J118" s="32"/>
      <c r="K118" s="32"/>
    </row>
    <row r="119" spans="7:11" ht="13.5" customHeight="1">
      <c r="G119" s="32"/>
      <c r="H119" s="32"/>
      <c r="J119" s="32"/>
      <c r="K119" s="32"/>
    </row>
    <row r="120" spans="7:11" ht="13.5" customHeight="1">
      <c r="G120" s="32"/>
      <c r="H120" s="32"/>
      <c r="J120" s="32"/>
      <c r="K120" s="32"/>
    </row>
    <row r="121" spans="7:11" ht="13.5" customHeight="1">
      <c r="G121" s="32"/>
      <c r="H121" s="32"/>
      <c r="J121" s="32"/>
      <c r="K121" s="32"/>
    </row>
    <row r="122" spans="7:11" ht="13.5" customHeight="1">
      <c r="G122" s="32"/>
      <c r="H122" s="32"/>
      <c r="J122" s="32"/>
      <c r="K122" s="32"/>
    </row>
    <row r="123" spans="7:11" ht="13.5" customHeight="1">
      <c r="G123" s="32"/>
      <c r="H123" s="32"/>
      <c r="J123" s="32"/>
      <c r="K123" s="32"/>
    </row>
    <row r="124" spans="7:11" ht="13.5" customHeight="1">
      <c r="G124" s="32"/>
      <c r="H124" s="32"/>
      <c r="J124" s="32"/>
      <c r="K124" s="32"/>
    </row>
    <row r="125" spans="7:11" ht="13.5" customHeight="1">
      <c r="G125" s="32"/>
      <c r="H125" s="32"/>
      <c r="J125" s="32"/>
      <c r="K125" s="32"/>
    </row>
    <row r="126" spans="7:11" ht="13.5" customHeight="1">
      <c r="G126" s="32"/>
      <c r="H126" s="32"/>
      <c r="J126" s="32"/>
      <c r="K126" s="32"/>
    </row>
    <row r="127" spans="7:11" ht="13.5" customHeight="1">
      <c r="G127" s="32"/>
      <c r="H127" s="32"/>
      <c r="J127" s="32"/>
      <c r="K127" s="32"/>
    </row>
    <row r="128" spans="7:11" ht="13.5" customHeight="1">
      <c r="G128" s="32"/>
      <c r="H128" s="32"/>
      <c r="J128" s="32"/>
      <c r="K128" s="32"/>
    </row>
    <row r="129" spans="7:11" ht="13.5" customHeight="1">
      <c r="G129" s="32"/>
      <c r="H129" s="32"/>
      <c r="J129" s="32"/>
      <c r="K129" s="32"/>
    </row>
    <row r="130" spans="7:11" ht="13.5" customHeight="1">
      <c r="G130" s="32"/>
      <c r="H130" s="32"/>
      <c r="J130" s="32"/>
      <c r="K130" s="32"/>
    </row>
    <row r="131" spans="7:11" ht="13.5" customHeight="1">
      <c r="G131" s="32"/>
      <c r="H131" s="32"/>
      <c r="J131" s="32"/>
      <c r="K131" s="32"/>
    </row>
    <row r="132" spans="7:11" ht="13.5" customHeight="1">
      <c r="G132" s="32"/>
      <c r="H132" s="32"/>
      <c r="J132" s="32"/>
      <c r="K132" s="32"/>
    </row>
    <row r="133" spans="7:11" ht="13.5" customHeight="1">
      <c r="G133" s="32"/>
      <c r="H133" s="32"/>
      <c r="J133" s="32"/>
      <c r="K133" s="32"/>
    </row>
    <row r="134" spans="7:11" ht="13.5" customHeight="1">
      <c r="G134" s="32"/>
      <c r="H134" s="32"/>
      <c r="J134" s="32"/>
      <c r="K134" s="32"/>
    </row>
    <row r="135" spans="7:11" ht="13.5" customHeight="1">
      <c r="G135" s="32"/>
      <c r="H135" s="32"/>
      <c r="J135" s="32"/>
      <c r="K135" s="32"/>
    </row>
    <row r="136" spans="7:11" ht="13.5" customHeight="1">
      <c r="G136" s="32"/>
      <c r="H136" s="32"/>
      <c r="J136" s="32"/>
      <c r="K136" s="32"/>
    </row>
    <row r="137" spans="7:11" ht="13.5" customHeight="1">
      <c r="G137" s="32"/>
      <c r="H137" s="32"/>
      <c r="J137" s="32"/>
      <c r="K137" s="32"/>
    </row>
    <row r="138" spans="7:11" ht="13.5" customHeight="1">
      <c r="G138" s="32"/>
      <c r="H138" s="32"/>
      <c r="J138" s="32"/>
      <c r="K138" s="32"/>
    </row>
    <row r="139" spans="7:11" ht="13.5" customHeight="1">
      <c r="G139" s="32"/>
      <c r="H139" s="32"/>
      <c r="J139" s="32"/>
      <c r="K139" s="32"/>
    </row>
    <row r="140" spans="7:11" ht="13.5" customHeight="1">
      <c r="G140" s="32"/>
      <c r="H140" s="32"/>
      <c r="J140" s="32"/>
      <c r="K140" s="32"/>
    </row>
    <row r="141" spans="7:11" ht="13.5" customHeight="1">
      <c r="G141" s="32"/>
      <c r="H141" s="32"/>
      <c r="J141" s="32"/>
      <c r="K141" s="32"/>
    </row>
    <row r="142" spans="7:11" ht="13.5" customHeight="1">
      <c r="G142" s="32"/>
      <c r="H142" s="32"/>
      <c r="J142" s="32"/>
      <c r="K142" s="32"/>
    </row>
    <row r="143" spans="7:11" ht="13.5" customHeight="1">
      <c r="G143" s="32"/>
      <c r="H143" s="32"/>
      <c r="J143" s="32"/>
      <c r="K143" s="32"/>
    </row>
    <row r="144" spans="7:11" ht="13.5" customHeight="1">
      <c r="G144" s="32"/>
      <c r="H144" s="32"/>
      <c r="J144" s="32"/>
      <c r="K144" s="32"/>
    </row>
    <row r="145" spans="7:11" ht="13.5" customHeight="1">
      <c r="G145" s="32"/>
      <c r="H145" s="32"/>
      <c r="J145" s="32"/>
      <c r="K145" s="32"/>
    </row>
    <row r="146" spans="7:11" ht="13.5" customHeight="1">
      <c r="G146" s="32"/>
      <c r="H146" s="32"/>
      <c r="J146" s="32"/>
      <c r="K146" s="32"/>
    </row>
    <row r="147" spans="7:11" ht="13.5" customHeight="1">
      <c r="G147" s="32"/>
      <c r="H147" s="32"/>
      <c r="J147" s="32"/>
      <c r="K147" s="32"/>
    </row>
    <row r="148" spans="7:11" ht="13.5" customHeight="1">
      <c r="G148" s="32"/>
      <c r="H148" s="32"/>
      <c r="J148" s="32"/>
      <c r="K148" s="32"/>
    </row>
    <row r="149" spans="7:11" ht="13.5" customHeight="1">
      <c r="G149" s="32"/>
      <c r="H149" s="32"/>
      <c r="J149" s="32"/>
      <c r="K149" s="32"/>
    </row>
    <row r="150" spans="7:11" ht="13.5" customHeight="1">
      <c r="G150" s="32"/>
      <c r="H150" s="32"/>
      <c r="J150" s="32"/>
      <c r="K150" s="32"/>
    </row>
    <row r="151" spans="7:11" ht="13.5" customHeight="1">
      <c r="G151" s="32"/>
      <c r="H151" s="32"/>
      <c r="J151" s="32"/>
      <c r="K151" s="32"/>
    </row>
    <row r="152" spans="7:11" ht="13.5" customHeight="1">
      <c r="G152" s="32"/>
      <c r="H152" s="32"/>
      <c r="J152" s="32"/>
      <c r="K152" s="32"/>
    </row>
    <row r="153" spans="7:11" ht="13.5" customHeight="1">
      <c r="G153" s="32"/>
      <c r="H153" s="32"/>
      <c r="J153" s="32"/>
      <c r="K153" s="32"/>
    </row>
    <row r="154" spans="7:11" ht="13.5" customHeight="1">
      <c r="G154" s="32"/>
      <c r="H154" s="32"/>
      <c r="J154" s="32"/>
      <c r="K154" s="32"/>
    </row>
    <row r="155" spans="7:11" ht="13.5" customHeight="1">
      <c r="G155" s="32"/>
      <c r="H155" s="32"/>
      <c r="J155" s="32"/>
      <c r="K155" s="32"/>
    </row>
    <row r="156" spans="7:11" ht="13.5" customHeight="1">
      <c r="G156" s="32"/>
      <c r="H156" s="32"/>
      <c r="J156" s="32"/>
      <c r="K156" s="32"/>
    </row>
    <row r="157" spans="7:11" ht="13.5" customHeight="1">
      <c r="G157" s="32"/>
      <c r="H157" s="32"/>
      <c r="J157" s="32"/>
      <c r="K157" s="32"/>
    </row>
    <row r="158" spans="7:11" ht="13.5" customHeight="1">
      <c r="G158" s="32"/>
      <c r="H158" s="32"/>
      <c r="J158" s="32"/>
      <c r="K158" s="32"/>
    </row>
    <row r="159" spans="7:11" ht="13.5" customHeight="1">
      <c r="G159" s="32"/>
      <c r="H159" s="32"/>
      <c r="J159" s="32"/>
      <c r="K159" s="32"/>
    </row>
    <row r="160" spans="7:11" ht="13.5" customHeight="1">
      <c r="G160" s="32"/>
      <c r="H160" s="32"/>
      <c r="J160" s="32"/>
      <c r="K160" s="32"/>
    </row>
    <row r="161" spans="7:11" ht="13.5" customHeight="1">
      <c r="G161" s="32"/>
      <c r="H161" s="32"/>
      <c r="J161" s="32"/>
      <c r="K161" s="32"/>
    </row>
    <row r="162" spans="7:11" ht="13.5" customHeight="1">
      <c r="G162" s="32"/>
      <c r="H162" s="32"/>
      <c r="J162" s="32"/>
      <c r="K162" s="32"/>
    </row>
    <row r="163" spans="7:11" ht="13.5" customHeight="1">
      <c r="G163" s="32"/>
      <c r="H163" s="32"/>
      <c r="J163" s="32"/>
      <c r="K163" s="32"/>
    </row>
    <row r="164" spans="7:11" ht="13.5" customHeight="1">
      <c r="G164" s="32"/>
      <c r="H164" s="32"/>
      <c r="J164" s="32"/>
      <c r="K164" s="32"/>
    </row>
    <row r="165" spans="7:11" ht="13.5" customHeight="1">
      <c r="G165" s="32"/>
      <c r="H165" s="32"/>
      <c r="J165" s="32"/>
      <c r="K165" s="32"/>
    </row>
    <row r="166" spans="7:11" ht="13.5" customHeight="1">
      <c r="G166" s="32"/>
      <c r="H166" s="32"/>
      <c r="J166" s="32"/>
      <c r="K166" s="32"/>
    </row>
    <row r="167" spans="7:11" ht="13.5" customHeight="1">
      <c r="G167" s="32"/>
      <c r="H167" s="32"/>
      <c r="J167" s="32"/>
      <c r="K167" s="32"/>
    </row>
    <row r="168" spans="7:11" ht="13.5" customHeight="1">
      <c r="G168" s="32"/>
      <c r="H168" s="32"/>
      <c r="J168" s="32"/>
      <c r="K168" s="32"/>
    </row>
    <row r="169" spans="7:11" ht="13.5" customHeight="1">
      <c r="G169" s="32"/>
      <c r="H169" s="32"/>
      <c r="J169" s="32"/>
      <c r="K169" s="32"/>
    </row>
    <row r="170" spans="7:11" ht="13.5" customHeight="1">
      <c r="G170" s="32"/>
      <c r="H170" s="32"/>
      <c r="J170" s="32"/>
      <c r="K170" s="32"/>
    </row>
    <row r="171" spans="7:11" ht="13.5" customHeight="1">
      <c r="G171" s="32"/>
      <c r="H171" s="32"/>
      <c r="J171" s="32"/>
      <c r="K171" s="32"/>
    </row>
    <row r="172" spans="7:11" ht="13.5" customHeight="1">
      <c r="G172" s="32"/>
      <c r="H172" s="32"/>
      <c r="J172" s="32"/>
      <c r="K172" s="32"/>
    </row>
    <row r="173" spans="7:11" ht="13.5" customHeight="1">
      <c r="G173" s="32"/>
      <c r="H173" s="32"/>
      <c r="J173" s="32"/>
      <c r="K173" s="32"/>
    </row>
    <row r="174" spans="7:11" ht="13.5" customHeight="1">
      <c r="G174" s="32"/>
      <c r="H174" s="32"/>
      <c r="J174" s="32"/>
      <c r="K174" s="32"/>
    </row>
    <row r="175" spans="7:11" ht="13.5" customHeight="1">
      <c r="G175" s="32"/>
      <c r="H175" s="32"/>
      <c r="J175" s="32"/>
      <c r="K175" s="32"/>
    </row>
    <row r="176" spans="7:11" ht="13.5" customHeight="1">
      <c r="G176" s="32"/>
      <c r="H176" s="32"/>
      <c r="J176" s="32"/>
      <c r="K176" s="32"/>
    </row>
    <row r="177" spans="7:11" ht="13.5" customHeight="1">
      <c r="G177" s="32"/>
      <c r="H177" s="32"/>
      <c r="J177" s="32"/>
      <c r="K177" s="32"/>
    </row>
    <row r="178" spans="7:11" ht="13.5" customHeight="1">
      <c r="G178" s="32"/>
      <c r="H178" s="32"/>
      <c r="J178" s="32"/>
      <c r="K178" s="32"/>
    </row>
    <row r="179" spans="7:11" ht="13.5" customHeight="1">
      <c r="G179" s="32"/>
      <c r="H179" s="32"/>
      <c r="J179" s="32"/>
      <c r="K179" s="32"/>
    </row>
    <row r="180" spans="7:11" ht="13.5" customHeight="1">
      <c r="G180" s="32"/>
      <c r="H180" s="32"/>
      <c r="J180" s="32"/>
      <c r="K180" s="32"/>
    </row>
    <row r="181" spans="7:11" ht="13.5" customHeight="1">
      <c r="G181" s="32"/>
      <c r="H181" s="32"/>
      <c r="J181" s="32"/>
      <c r="K181" s="32"/>
    </row>
    <row r="182" spans="7:11" ht="13.5" customHeight="1">
      <c r="G182" s="32"/>
      <c r="H182" s="32"/>
      <c r="J182" s="32"/>
      <c r="K182" s="32"/>
    </row>
    <row r="183" spans="7:11" ht="13.5" customHeight="1">
      <c r="G183" s="32"/>
      <c r="H183" s="32"/>
      <c r="J183" s="32"/>
      <c r="K183" s="32"/>
    </row>
    <row r="184" spans="7:11" ht="13.5" customHeight="1">
      <c r="G184" s="32"/>
      <c r="H184" s="32"/>
      <c r="J184" s="32"/>
      <c r="K184" s="32"/>
    </row>
    <row r="185" spans="7:11" ht="13.5" customHeight="1">
      <c r="G185" s="32"/>
      <c r="H185" s="32"/>
      <c r="J185" s="32"/>
      <c r="K185" s="32"/>
    </row>
    <row r="186" spans="7:11" ht="13.5" customHeight="1">
      <c r="G186" s="32"/>
      <c r="H186" s="32"/>
      <c r="J186" s="32"/>
      <c r="K186" s="32"/>
    </row>
    <row r="187" spans="7:11" ht="13.5" customHeight="1">
      <c r="G187" s="32"/>
      <c r="H187" s="32"/>
      <c r="J187" s="32"/>
      <c r="K187" s="32"/>
    </row>
    <row r="188" spans="7:11" ht="13.5" customHeight="1">
      <c r="G188" s="32"/>
      <c r="H188" s="32"/>
      <c r="J188" s="32"/>
      <c r="K188" s="32"/>
    </row>
    <row r="189" spans="7:11" ht="13.5" customHeight="1">
      <c r="G189" s="32"/>
      <c r="H189" s="32"/>
      <c r="J189" s="32"/>
      <c r="K189" s="32"/>
    </row>
    <row r="190" spans="7:11" ht="13.5" customHeight="1">
      <c r="G190" s="32"/>
      <c r="H190" s="32"/>
      <c r="J190" s="32"/>
      <c r="K190" s="32"/>
    </row>
    <row r="191" spans="7:11" ht="13.5" customHeight="1">
      <c r="G191" s="32"/>
      <c r="H191" s="32"/>
      <c r="J191" s="32"/>
      <c r="K191" s="32"/>
    </row>
    <row r="192" spans="7:11" ht="13.5" customHeight="1">
      <c r="G192" s="32"/>
      <c r="H192" s="32"/>
      <c r="J192" s="32"/>
      <c r="K192" s="32"/>
    </row>
    <row r="193" spans="7:11" ht="13.5" customHeight="1">
      <c r="G193" s="32"/>
      <c r="H193" s="32"/>
      <c r="J193" s="32"/>
      <c r="K193" s="32"/>
    </row>
    <row r="194" spans="7:11" ht="13.5" customHeight="1">
      <c r="G194" s="32"/>
      <c r="H194" s="32"/>
      <c r="J194" s="32"/>
      <c r="K194" s="32"/>
    </row>
    <row r="195" spans="7:11" ht="13.5" customHeight="1">
      <c r="G195" s="32"/>
      <c r="H195" s="32"/>
      <c r="J195" s="32"/>
      <c r="K195" s="32"/>
    </row>
    <row r="196" spans="7:11" ht="13.5" customHeight="1">
      <c r="G196" s="32"/>
      <c r="H196" s="32"/>
      <c r="J196" s="32"/>
      <c r="K196" s="32"/>
    </row>
    <row r="197" spans="7:11" ht="13.5" customHeight="1">
      <c r="G197" s="32"/>
      <c r="H197" s="32"/>
      <c r="J197" s="32"/>
      <c r="K197" s="32"/>
    </row>
    <row r="198" spans="7:11" ht="13.5" customHeight="1">
      <c r="G198" s="32"/>
      <c r="H198" s="32"/>
      <c r="J198" s="32"/>
      <c r="K198" s="32"/>
    </row>
    <row r="199" spans="7:11" ht="13.5" customHeight="1">
      <c r="G199" s="32"/>
      <c r="H199" s="32"/>
      <c r="J199" s="32"/>
      <c r="K199" s="32"/>
    </row>
    <row r="200" spans="7:11" ht="13.5" customHeight="1">
      <c r="G200" s="32"/>
      <c r="H200" s="32"/>
      <c r="J200" s="32"/>
      <c r="K200" s="32"/>
    </row>
    <row r="201" spans="7:11" ht="13.5" customHeight="1">
      <c r="G201" s="32"/>
      <c r="H201" s="32"/>
      <c r="J201" s="32"/>
      <c r="K201" s="32"/>
    </row>
    <row r="202" spans="7:11" ht="13.5" customHeight="1">
      <c r="G202" s="32"/>
      <c r="H202" s="32"/>
      <c r="J202" s="32"/>
      <c r="K202" s="32"/>
    </row>
    <row r="203" spans="7:11" ht="13.5" customHeight="1">
      <c r="G203" s="32"/>
      <c r="H203" s="32"/>
      <c r="J203" s="32"/>
      <c r="K203" s="32"/>
    </row>
    <row r="204" spans="7:11" ht="13.5" customHeight="1">
      <c r="G204" s="32"/>
      <c r="H204" s="32"/>
      <c r="J204" s="32"/>
      <c r="K204" s="32"/>
    </row>
    <row r="205" spans="7:11" ht="13.5" customHeight="1">
      <c r="G205" s="32"/>
      <c r="H205" s="32"/>
      <c r="J205" s="32"/>
      <c r="K205" s="32"/>
    </row>
    <row r="206" spans="7:11" ht="13.5" customHeight="1">
      <c r="G206" s="32"/>
      <c r="H206" s="32"/>
      <c r="J206" s="32"/>
      <c r="K206" s="32"/>
    </row>
    <row r="207" spans="7:11" ht="13.5" customHeight="1">
      <c r="G207" s="32"/>
      <c r="H207" s="32"/>
      <c r="J207" s="32"/>
      <c r="K207" s="32"/>
    </row>
    <row r="208" spans="7:11" ht="13.5" customHeight="1">
      <c r="G208" s="32"/>
      <c r="H208" s="32"/>
      <c r="J208" s="32"/>
      <c r="K208" s="32"/>
    </row>
    <row r="209" spans="7:11" ht="13.5" customHeight="1">
      <c r="G209" s="32"/>
      <c r="H209" s="32"/>
      <c r="J209" s="32"/>
      <c r="K209" s="32"/>
    </row>
    <row r="210" spans="7:11" ht="13.5" customHeight="1">
      <c r="G210" s="32"/>
      <c r="H210" s="32"/>
      <c r="J210" s="32"/>
      <c r="K210" s="32"/>
    </row>
    <row r="211" spans="7:11" ht="13.5" customHeight="1">
      <c r="G211" s="32"/>
      <c r="H211" s="32"/>
      <c r="J211" s="32"/>
      <c r="K211" s="32"/>
    </row>
    <row r="212" spans="7:11" ht="13.5" customHeight="1">
      <c r="G212" s="32"/>
      <c r="H212" s="32"/>
      <c r="J212" s="32"/>
      <c r="K212" s="32"/>
    </row>
    <row r="213" spans="7:11" ht="13.5" customHeight="1">
      <c r="G213" s="32"/>
      <c r="H213" s="32"/>
      <c r="J213" s="32"/>
      <c r="K213" s="32"/>
    </row>
    <row r="214" spans="7:11" ht="13.5" customHeight="1">
      <c r="G214" s="32"/>
      <c r="H214" s="32"/>
      <c r="J214" s="32"/>
      <c r="K214" s="32"/>
    </row>
    <row r="215" spans="7:11" ht="13.5" customHeight="1">
      <c r="G215" s="32"/>
      <c r="H215" s="32"/>
      <c r="J215" s="32"/>
      <c r="K215" s="32"/>
    </row>
    <row r="216" spans="7:11" ht="13.5" customHeight="1">
      <c r="G216" s="32"/>
      <c r="H216" s="32"/>
      <c r="J216" s="32"/>
      <c r="K216" s="32"/>
    </row>
    <row r="217" spans="7:11" ht="13.5" customHeight="1">
      <c r="G217" s="32"/>
      <c r="H217" s="32"/>
      <c r="J217" s="32"/>
      <c r="K217" s="32"/>
    </row>
    <row r="218" spans="7:11" ht="13.5" customHeight="1">
      <c r="G218" s="32"/>
      <c r="H218" s="32"/>
      <c r="J218" s="32"/>
      <c r="K218" s="32"/>
    </row>
    <row r="219" spans="7:11" ht="13.5" customHeight="1">
      <c r="G219" s="32"/>
      <c r="H219" s="32"/>
      <c r="J219" s="32"/>
      <c r="K219" s="32"/>
    </row>
    <row r="220" spans="7:11" ht="13.5" customHeight="1">
      <c r="G220" s="32"/>
      <c r="H220" s="32"/>
      <c r="J220" s="32"/>
      <c r="K220" s="32"/>
    </row>
    <row r="221" spans="7:11" ht="13.5" customHeight="1">
      <c r="G221" s="32"/>
      <c r="H221" s="32"/>
      <c r="J221" s="32"/>
      <c r="K221" s="32"/>
    </row>
    <row r="222" spans="7:11" ht="13.5" customHeight="1">
      <c r="G222" s="32"/>
      <c r="H222" s="32"/>
      <c r="J222" s="32"/>
      <c r="K222" s="32"/>
    </row>
    <row r="223" spans="7:11" ht="13.5" customHeight="1">
      <c r="G223" s="32"/>
      <c r="H223" s="32"/>
      <c r="J223" s="32"/>
      <c r="K223" s="32"/>
    </row>
    <row r="224" spans="7:11" ht="13.5" customHeight="1">
      <c r="G224" s="32"/>
      <c r="H224" s="32"/>
      <c r="J224" s="32"/>
      <c r="K224" s="32"/>
    </row>
    <row r="225" spans="7:11" ht="13.5" customHeight="1">
      <c r="G225" s="32"/>
      <c r="H225" s="32"/>
      <c r="J225" s="32"/>
      <c r="K225" s="32"/>
    </row>
    <row r="226" spans="7:11" ht="13.5" customHeight="1">
      <c r="G226" s="32"/>
      <c r="H226" s="32"/>
      <c r="J226" s="32"/>
      <c r="K226" s="32"/>
    </row>
    <row r="227" spans="7:11" ht="13.5" customHeight="1">
      <c r="G227" s="32"/>
      <c r="H227" s="32"/>
      <c r="J227" s="32"/>
      <c r="K227" s="32"/>
    </row>
    <row r="228" spans="7:11" ht="13.5" customHeight="1">
      <c r="G228" s="32"/>
      <c r="H228" s="32"/>
      <c r="J228" s="32"/>
      <c r="K228" s="32"/>
    </row>
    <row r="229" spans="7:11" ht="13.5" customHeight="1">
      <c r="G229" s="32"/>
      <c r="H229" s="32"/>
      <c r="J229" s="32"/>
      <c r="K229" s="32"/>
    </row>
    <row r="230" spans="7:11" ht="13.5" customHeight="1">
      <c r="G230" s="32"/>
      <c r="H230" s="32"/>
      <c r="J230" s="32"/>
      <c r="K230" s="32"/>
    </row>
    <row r="231" spans="7:11" ht="13.5" customHeight="1">
      <c r="G231" s="32"/>
      <c r="H231" s="32"/>
      <c r="J231" s="32"/>
      <c r="K231" s="32"/>
    </row>
    <row r="232" spans="7:11" ht="13.5" customHeight="1">
      <c r="G232" s="32"/>
      <c r="H232" s="32"/>
      <c r="J232" s="32"/>
      <c r="K232" s="32"/>
    </row>
    <row r="233" spans="7:11" ht="13.5" customHeight="1">
      <c r="G233" s="32"/>
      <c r="H233" s="32"/>
      <c r="J233" s="32"/>
      <c r="K233" s="32"/>
    </row>
    <row r="234" spans="7:11" ht="13.5" customHeight="1">
      <c r="G234" s="32"/>
      <c r="H234" s="32"/>
      <c r="J234" s="32"/>
      <c r="K234" s="32"/>
    </row>
    <row r="235" spans="7:11" ht="13.5" customHeight="1">
      <c r="G235" s="32"/>
      <c r="H235" s="32"/>
      <c r="J235" s="32"/>
      <c r="K235" s="32"/>
    </row>
    <row r="236" spans="7:11" ht="13.5" customHeight="1">
      <c r="G236" s="32"/>
      <c r="H236" s="32"/>
      <c r="J236" s="32"/>
      <c r="K236" s="32"/>
    </row>
    <row r="237" spans="7:11" ht="13.5" customHeight="1">
      <c r="G237" s="32"/>
      <c r="H237" s="32"/>
      <c r="J237" s="32"/>
      <c r="K237" s="32"/>
    </row>
    <row r="238" spans="7:11" ht="13.5" customHeight="1">
      <c r="G238" s="32"/>
      <c r="H238" s="32"/>
      <c r="J238" s="32"/>
      <c r="K238" s="32"/>
    </row>
    <row r="239" spans="7:11" ht="13.5" customHeight="1">
      <c r="G239" s="32"/>
      <c r="H239" s="32"/>
      <c r="J239" s="32"/>
      <c r="K239" s="32"/>
    </row>
    <row r="240" spans="7:11" ht="13.5" customHeight="1">
      <c r="G240" s="32"/>
      <c r="H240" s="32"/>
      <c r="J240" s="32"/>
      <c r="K240" s="32"/>
    </row>
    <row r="241" spans="7:11" ht="13.5" customHeight="1">
      <c r="G241" s="32"/>
      <c r="H241" s="32"/>
      <c r="J241" s="32"/>
      <c r="K241" s="32"/>
    </row>
    <row r="242" spans="7:11" ht="13.5" customHeight="1">
      <c r="G242" s="32"/>
      <c r="H242" s="32"/>
      <c r="J242" s="32"/>
      <c r="K242" s="32"/>
    </row>
    <row r="243" spans="7:11" ht="13.5" customHeight="1">
      <c r="G243" s="32"/>
      <c r="H243" s="32"/>
      <c r="J243" s="32"/>
      <c r="K243" s="32"/>
    </row>
    <row r="244" spans="7:11" ht="13.5" customHeight="1">
      <c r="G244" s="32"/>
      <c r="H244" s="32"/>
      <c r="J244" s="32"/>
      <c r="K244" s="32"/>
    </row>
    <row r="245" spans="7:11" ht="13.5" customHeight="1">
      <c r="G245" s="32"/>
      <c r="H245" s="32"/>
      <c r="J245" s="32"/>
      <c r="K245" s="32"/>
    </row>
    <row r="246" spans="7:11" ht="13.5" customHeight="1">
      <c r="G246" s="32"/>
      <c r="H246" s="32"/>
      <c r="J246" s="32"/>
      <c r="K246" s="32"/>
    </row>
    <row r="247" spans="7:11" ht="13.5" customHeight="1">
      <c r="G247" s="32"/>
      <c r="H247" s="32"/>
      <c r="J247" s="32"/>
      <c r="K247" s="32"/>
    </row>
    <row r="248" spans="7:11" ht="13.5" customHeight="1">
      <c r="G248" s="32"/>
      <c r="H248" s="32"/>
      <c r="J248" s="32"/>
      <c r="K248" s="32"/>
    </row>
    <row r="249" spans="7:11" ht="13.5" customHeight="1">
      <c r="G249" s="32"/>
      <c r="H249" s="32"/>
      <c r="J249" s="32"/>
      <c r="K249" s="32"/>
    </row>
    <row r="250" spans="7:11" ht="13.5" customHeight="1">
      <c r="G250" s="32"/>
      <c r="H250" s="32"/>
      <c r="J250" s="32"/>
      <c r="K250" s="32"/>
    </row>
    <row r="251" spans="7:11" ht="13.5" customHeight="1">
      <c r="G251" s="32"/>
      <c r="H251" s="32"/>
      <c r="J251" s="32"/>
      <c r="K251" s="32"/>
    </row>
    <row r="252" spans="7:11" ht="13.5" customHeight="1">
      <c r="G252" s="32"/>
      <c r="H252" s="32"/>
      <c r="J252" s="32"/>
      <c r="K252" s="32"/>
    </row>
    <row r="253" spans="7:11" ht="13.5" customHeight="1">
      <c r="G253" s="32"/>
      <c r="H253" s="32"/>
      <c r="J253" s="32"/>
      <c r="K253" s="32"/>
    </row>
    <row r="254" spans="7:11" ht="13.5" customHeight="1">
      <c r="G254" s="32"/>
      <c r="H254" s="32"/>
      <c r="J254" s="32"/>
      <c r="K254" s="32"/>
    </row>
    <row r="255" spans="7:11" ht="15.75" customHeight="1"/>
    <row r="256" spans="7:1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H1"/>
    <mergeCell ref="I1:K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Wiek i płeć</vt:lpstr>
      <vt:lpstr>Wykształcenie</vt:lpstr>
      <vt:lpstr>Środek transportu</vt:lpstr>
      <vt:lpstr>Dzielnice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 Gerwin</cp:lastModifiedBy>
  <dcterms:created xsi:type="dcterms:W3CDTF">2017-12-04T18:29:31Z</dcterms:created>
  <dcterms:modified xsi:type="dcterms:W3CDTF">2020-03-24T11:52:12Z</dcterms:modified>
</cp:coreProperties>
</file>